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30" tabRatio="991"/>
  </bookViews>
  <sheets>
    <sheet name="RESUMO" sheetId="12" r:id="rId1"/>
    <sheet name="VIGI-DIURNO-ARMADO-12X36" sheetId="10" r:id="rId2"/>
    <sheet name="VIG-NOTURNO-ARMADO-12x36" sheetId="14" r:id="rId3"/>
    <sheet name="VIG-DIURNO-ARMADO-12x36-MOTORIZ" sheetId="21" r:id="rId4"/>
    <sheet name="VIGI-NOTURNO-ARMADO-12x36-MOTOR" sheetId="22" r:id="rId5"/>
    <sheet name="VIGILANCIA-DIURNO-ARMADA-44 HS" sheetId="16" r:id="rId6"/>
  </sheets>
  <definedNames>
    <definedName name="_xlnm.Print_Area" localSheetId="0">RESUMO!$A$1:$I$25</definedName>
    <definedName name="_xlnm.Print_Area" localSheetId="1">'VIGI-DIURNO-ARMADO-12X36'!$A$1:$G$132</definedName>
    <definedName name="_xlnm.Print_Area" localSheetId="5">'VIGILANCIA-DIURNO-ARMADA-44 HS'!$A$1:$G$131</definedName>
    <definedName name="_xlnm.Print_Area" localSheetId="4">'VIGI-NOTURNO-ARMADO-12x36-MOTOR'!$A$1:$G$131</definedName>
    <definedName name="Excel_BuiltIn_Print_Area_1" localSheetId="0">#REF!</definedName>
    <definedName name="Excel_BuiltIn_Print_Area_1">#N/A</definedName>
    <definedName name="Excel_BuiltIn_Print_Area_1_1">"$#REF!.$A$1:$G$71"</definedName>
    <definedName name="Excel_BuiltIn_Print_Area_10">"$#REF!.$A$1:$G$74"</definedName>
    <definedName name="Excel_BuiltIn_Print_Area_11">"$#REF!.$A$1:$G$73"</definedName>
    <definedName name="Excel_BuiltIn_Print_Area_2" localSheetId="0">#REF!</definedName>
    <definedName name="Excel_BuiltIn_Print_Area_2">#N/A</definedName>
    <definedName name="Excel_BuiltIn_Print_Area_2_1">"$#REF!.$A$1:$G$73"</definedName>
    <definedName name="Excel_BuiltIn_Print_Area_4">"$#REF!.$A$1:$G$73"</definedName>
    <definedName name="Excel_BuiltIn_Print_Area_5" localSheetId="5">#REF!</definedName>
    <definedName name="Excel_BuiltIn_Print_Area_5" localSheetId="4">#REF!</definedName>
    <definedName name="Excel_BuiltIn_Print_Area_5" localSheetId="2">#REF!</definedName>
    <definedName name="Excel_BuiltIn_Print_Area_5">#REF!</definedName>
    <definedName name="Excel_BuiltIn_Print_Area_5_1">"$#REF!.$A$1:$G$73"</definedName>
    <definedName name="Excel_BuiltIn_Print_Area_6">"$#REF!.$A$1:$G$73"</definedName>
    <definedName name="Excel_BuiltIn_Print_Area_7" localSheetId="5">#REF!</definedName>
    <definedName name="Excel_BuiltIn_Print_Area_7" localSheetId="4">#REF!</definedName>
    <definedName name="Excel_BuiltIn_Print_Area_7" localSheetId="2">#REF!</definedName>
    <definedName name="Excel_BuiltIn_Print_Area_7">#REF!</definedName>
    <definedName name="Excel_BuiltIn_Print_Area_8">"$#REF!.$A$1:$G$73"</definedName>
    <definedName name="Excel_BuiltIn_Print_Area_9">"$#REF!.$A$1:$G$73"</definedName>
  </definedNames>
  <calcPr calcId="162913" fullPrecision="0"/>
</workbook>
</file>

<file path=xl/calcChain.xml><?xml version="1.0" encoding="utf-8"?>
<calcChain xmlns="http://schemas.openxmlformats.org/spreadsheetml/2006/main">
  <c r="F79" i="14" l="1"/>
  <c r="F79" i="16"/>
  <c r="F38" i="14"/>
  <c r="F40" i="14" s="1"/>
  <c r="F90" i="22"/>
  <c r="F52" i="22"/>
  <c r="F38" i="22"/>
  <c r="F40" i="22" s="1"/>
  <c r="G28" i="22"/>
  <c r="F91" i="21"/>
  <c r="F52" i="21"/>
  <c r="F38" i="21"/>
  <c r="F40" i="21" s="1"/>
  <c r="G31" i="21"/>
  <c r="G28" i="21"/>
  <c r="G30" i="21" s="1"/>
  <c r="F90" i="16"/>
  <c r="F52" i="16"/>
  <c r="F38" i="16"/>
  <c r="F40" i="16" s="1"/>
  <c r="G31" i="16"/>
  <c r="G28" i="16"/>
  <c r="F90" i="14"/>
  <c r="F52" i="14"/>
  <c r="G28" i="14"/>
  <c r="G62" i="14" s="1"/>
  <c r="G68" i="14" s="1"/>
  <c r="G31" i="10"/>
  <c r="F91" i="10"/>
  <c r="F52" i="10"/>
  <c r="F80" i="10" s="1"/>
  <c r="F38" i="10"/>
  <c r="F40" i="10" s="1"/>
  <c r="G28" i="10"/>
  <c r="G95" i="16"/>
  <c r="G100" i="16"/>
  <c r="F80" i="21" l="1"/>
  <c r="G62" i="16"/>
  <c r="G68" i="16" s="1"/>
  <c r="G29" i="10"/>
  <c r="G95" i="10" s="1"/>
  <c r="G62" i="22"/>
  <c r="G68" i="22" s="1"/>
  <c r="G29" i="21"/>
  <c r="G29" i="14"/>
  <c r="G31" i="14" s="1"/>
  <c r="G63" i="21"/>
  <c r="G69" i="21" s="1"/>
  <c r="G29" i="16"/>
  <c r="G33" i="16" s="1"/>
  <c r="G30" i="22"/>
  <c r="G29" i="22"/>
  <c r="G63" i="10"/>
  <c r="G69" i="10" s="1"/>
  <c r="F79" i="22"/>
  <c r="G33" i="10" l="1"/>
  <c r="G74" i="10" s="1"/>
  <c r="G95" i="21"/>
  <c r="G109" i="22"/>
  <c r="G127" i="22" s="1"/>
  <c r="G94" i="14"/>
  <c r="G95" i="14" s="1"/>
  <c r="G31" i="22"/>
  <c r="G33" i="22" s="1"/>
  <c r="G33" i="21"/>
  <c r="G85" i="21" s="1"/>
  <c r="G33" i="14"/>
  <c r="G110" i="21"/>
  <c r="G128" i="21" s="1"/>
  <c r="G87" i="16"/>
  <c r="G77" i="16"/>
  <c r="G88" i="16"/>
  <c r="G85" i="16"/>
  <c r="G123" i="16"/>
  <c r="G78" i="16"/>
  <c r="G75" i="16"/>
  <c r="G76" i="16"/>
  <c r="G73" i="16"/>
  <c r="G89" i="16"/>
  <c r="G84" i="16"/>
  <c r="G38" i="16"/>
  <c r="G86" i="16"/>
  <c r="G39" i="16"/>
  <c r="G74" i="16"/>
  <c r="G101" i="21"/>
  <c r="G96" i="21"/>
  <c r="G101" i="10"/>
  <c r="G96" i="10"/>
  <c r="G77" i="21" l="1"/>
  <c r="G75" i="21"/>
  <c r="G74" i="21"/>
  <c r="G79" i="21"/>
  <c r="G88" i="21"/>
  <c r="G109" i="16"/>
  <c r="G127" i="16" s="1"/>
  <c r="G86" i="10"/>
  <c r="G79" i="10"/>
  <c r="G77" i="10"/>
  <c r="G78" i="10"/>
  <c r="G85" i="10"/>
  <c r="G87" i="10"/>
  <c r="G39" i="10"/>
  <c r="G90" i="10"/>
  <c r="G76" i="10"/>
  <c r="G88" i="10"/>
  <c r="G124" i="10"/>
  <c r="G89" i="10"/>
  <c r="G38" i="10"/>
  <c r="G75" i="10"/>
  <c r="G110" i="10"/>
  <c r="G128" i="10" s="1"/>
  <c r="G94" i="22"/>
  <c r="G95" i="22" s="1"/>
  <c r="G100" i="22" s="1"/>
  <c r="G87" i="21"/>
  <c r="G90" i="21"/>
  <c r="G100" i="14"/>
  <c r="G38" i="21"/>
  <c r="G124" i="21"/>
  <c r="G78" i="21"/>
  <c r="G89" i="21"/>
  <c r="G39" i="21"/>
  <c r="G86" i="21"/>
  <c r="G76" i="21"/>
  <c r="G109" i="14"/>
  <c r="G127" i="14" s="1"/>
  <c r="G75" i="14"/>
  <c r="G78" i="14"/>
  <c r="G38" i="14"/>
  <c r="G77" i="14"/>
  <c r="G89" i="14"/>
  <c r="G76" i="14"/>
  <c r="G86" i="14"/>
  <c r="G123" i="14"/>
  <c r="G84" i="14"/>
  <c r="G88" i="14"/>
  <c r="G87" i="14"/>
  <c r="G85" i="14"/>
  <c r="G39" i="14"/>
  <c r="G74" i="14"/>
  <c r="G73" i="14"/>
  <c r="G40" i="16"/>
  <c r="G66" i="16" s="1"/>
  <c r="G90" i="16"/>
  <c r="G99" i="16" s="1"/>
  <c r="G101" i="16" s="1"/>
  <c r="G126" i="16" s="1"/>
  <c r="G79" i="16"/>
  <c r="G75" i="22"/>
  <c r="G78" i="22"/>
  <c r="G84" i="22"/>
  <c r="G87" i="22"/>
  <c r="G77" i="22"/>
  <c r="G85" i="22"/>
  <c r="G73" i="22"/>
  <c r="G39" i="22"/>
  <c r="G86" i="22"/>
  <c r="G38" i="22"/>
  <c r="G88" i="22"/>
  <c r="G76" i="22"/>
  <c r="G74" i="22"/>
  <c r="G89" i="22"/>
  <c r="G123" i="22"/>
  <c r="G40" i="10"/>
  <c r="G91" i="10" l="1"/>
  <c r="G100" i="10" s="1"/>
  <c r="G102" i="10" s="1"/>
  <c r="G127" i="10" s="1"/>
  <c r="G80" i="10"/>
  <c r="G126" i="10" s="1"/>
  <c r="G91" i="21"/>
  <c r="G100" i="21" s="1"/>
  <c r="G102" i="21" s="1"/>
  <c r="G127" i="21" s="1"/>
  <c r="G47" i="16"/>
  <c r="G45" i="16"/>
  <c r="G49" i="16"/>
  <c r="G48" i="16"/>
  <c r="G50" i="16"/>
  <c r="G40" i="22"/>
  <c r="G48" i="22" s="1"/>
  <c r="G51" i="16"/>
  <c r="G44" i="16"/>
  <c r="G46" i="16"/>
  <c r="G80" i="21"/>
  <c r="G126" i="21" s="1"/>
  <c r="G40" i="21"/>
  <c r="G50" i="21" s="1"/>
  <c r="G79" i="14"/>
  <c r="G125" i="14" s="1"/>
  <c r="G40" i="14"/>
  <c r="G90" i="14"/>
  <c r="G99" i="14" s="1"/>
  <c r="G101" i="14" s="1"/>
  <c r="G126" i="14" s="1"/>
  <c r="G125" i="16"/>
  <c r="G90" i="22"/>
  <c r="G99" i="22" s="1"/>
  <c r="G101" i="22" s="1"/>
  <c r="G126" i="22" s="1"/>
  <c r="G79" i="22"/>
  <c r="G125" i="22" s="1"/>
  <c r="G45" i="10"/>
  <c r="G47" i="10"/>
  <c r="G50" i="10"/>
  <c r="G46" i="10"/>
  <c r="G44" i="10"/>
  <c r="G49" i="10"/>
  <c r="G48" i="10"/>
  <c r="G51" i="10"/>
  <c r="G67" i="10"/>
  <c r="G44" i="22" l="1"/>
  <c r="G51" i="22"/>
  <c r="G49" i="22"/>
  <c r="G52" i="16"/>
  <c r="G67" i="16" s="1"/>
  <c r="G69" i="16" s="1"/>
  <c r="G124" i="16" s="1"/>
  <c r="G128" i="16" s="1"/>
  <c r="G45" i="22"/>
  <c r="G47" i="22"/>
  <c r="G50" i="22"/>
  <c r="G46" i="22"/>
  <c r="G66" i="22"/>
  <c r="G46" i="21"/>
  <c r="G44" i="21"/>
  <c r="G51" i="21"/>
  <c r="G49" i="21"/>
  <c r="G45" i="21"/>
  <c r="G67" i="21"/>
  <c r="G48" i="21"/>
  <c r="G47" i="21"/>
  <c r="G48" i="14"/>
  <c r="G49" i="14"/>
  <c r="G45" i="14"/>
  <c r="G44" i="14"/>
  <c r="G51" i="14"/>
  <c r="G47" i="14"/>
  <c r="G50" i="14"/>
  <c r="G66" i="14"/>
  <c r="G46" i="14"/>
  <c r="G52" i="10"/>
  <c r="G68" i="10" s="1"/>
  <c r="G70" i="10" s="1"/>
  <c r="G113" i="16" l="1"/>
  <c r="G52" i="22"/>
  <c r="G67" i="22" s="1"/>
  <c r="G69" i="22" s="1"/>
  <c r="G124" i="22" s="1"/>
  <c r="G128" i="22" s="1"/>
  <c r="G52" i="21"/>
  <c r="G68" i="21" s="1"/>
  <c r="G70" i="21" s="1"/>
  <c r="G114" i="21" s="1"/>
  <c r="G114" i="16"/>
  <c r="G118" i="16" s="1"/>
  <c r="G52" i="14"/>
  <c r="G67" i="14" s="1"/>
  <c r="G69" i="14" s="1"/>
  <c r="G125" i="10"/>
  <c r="G129" i="10" s="1"/>
  <c r="G114" i="10"/>
  <c r="G115" i="21" l="1"/>
  <c r="G113" i="22"/>
  <c r="G114" i="22" s="1"/>
  <c r="G116" i="22" s="1"/>
  <c r="G125" i="21"/>
  <c r="G129" i="21" s="1"/>
  <c r="G116" i="16"/>
  <c r="G124" i="14"/>
  <c r="G128" i="14" s="1"/>
  <c r="G113" i="14"/>
  <c r="G115" i="10"/>
  <c r="G119" i="10" s="1"/>
  <c r="G117" i="21" l="1"/>
  <c r="G119" i="21"/>
  <c r="G120" i="21" s="1"/>
  <c r="G130" i="21" s="1"/>
  <c r="G131" i="21" s="1"/>
  <c r="D7" i="12" s="1"/>
  <c r="F7" i="12" s="1"/>
  <c r="H7" i="12" s="1"/>
  <c r="G118" i="22"/>
  <c r="G119" i="22" s="1"/>
  <c r="G129" i="22" s="1"/>
  <c r="G130" i="22" s="1"/>
  <c r="D8" i="12" s="1"/>
  <c r="F8" i="12" s="1"/>
  <c r="H8" i="12" s="1"/>
  <c r="G114" i="14"/>
  <c r="G118" i="14" s="1"/>
  <c r="G117" i="10"/>
  <c r="G120" i="10" s="1"/>
  <c r="G130" i="10" s="1"/>
  <c r="G131" i="10" s="1"/>
  <c r="D5" i="12" s="1"/>
  <c r="F5" i="12" s="1"/>
  <c r="H5" i="12" s="1"/>
  <c r="G119" i="16"/>
  <c r="G129" i="16" s="1"/>
  <c r="G130" i="16" s="1"/>
  <c r="D9" i="12" s="1"/>
  <c r="F9" i="12" s="1"/>
  <c r="H9" i="12" s="1"/>
  <c r="G116" i="14" l="1"/>
  <c r="G119" i="14" s="1"/>
  <c r="G129" i="14" s="1"/>
  <c r="G130" i="14" s="1"/>
  <c r="D6" i="12" s="1"/>
  <c r="F6" i="12" s="1"/>
  <c r="H6" i="12" s="1"/>
  <c r="H10" i="12" s="1"/>
  <c r="H17" i="12" l="1"/>
  <c r="H19" i="12" s="1"/>
  <c r="H18" i="12" l="1"/>
</calcChain>
</file>

<file path=xl/sharedStrings.xml><?xml version="1.0" encoding="utf-8"?>
<sst xmlns="http://schemas.openxmlformats.org/spreadsheetml/2006/main" count="1048" uniqueCount="166">
  <si>
    <t>Tipo de Serviço</t>
  </si>
  <si>
    <t>A</t>
  </si>
  <si>
    <t>B</t>
  </si>
  <si>
    <t>C</t>
  </si>
  <si>
    <t>D</t>
  </si>
  <si>
    <t>E</t>
  </si>
  <si>
    <t>Composição da Remuneração</t>
  </si>
  <si>
    <t>Valor (R$)</t>
  </si>
  <si>
    <t>Insumos Diversos</t>
  </si>
  <si>
    <t>Uniformes</t>
  </si>
  <si>
    <t>Ausências Legais</t>
  </si>
  <si>
    <t>Lucro</t>
  </si>
  <si>
    <t>Salário-Base</t>
  </si>
  <si>
    <t>Adicional de Periculosidade</t>
  </si>
  <si>
    <t>2.1</t>
  </si>
  <si>
    <t>2.2</t>
  </si>
  <si>
    <t>INSS</t>
  </si>
  <si>
    <t>Salário Educação</t>
  </si>
  <si>
    <t>F</t>
  </si>
  <si>
    <t>SEBRAE</t>
  </si>
  <si>
    <t>G</t>
  </si>
  <si>
    <t>INCRA</t>
  </si>
  <si>
    <t>H</t>
  </si>
  <si>
    <t>FGTS</t>
  </si>
  <si>
    <t>Submódulo 2.3 - Benefícios Mensais e Diários</t>
  </si>
  <si>
    <t>2.3</t>
  </si>
  <si>
    <t>Provisão para Rescisão</t>
  </si>
  <si>
    <t>Aviso Prévio Indenizado</t>
  </si>
  <si>
    <t>Incidência do FGTS sobre o Aviso Prévio Indenizado</t>
  </si>
  <si>
    <t>Aviso Prévio Trabalhado</t>
  </si>
  <si>
    <t>Custos Indiretos</t>
  </si>
  <si>
    <t>Tributos</t>
  </si>
  <si>
    <t>VALOR TOTAL POR EMPREGADO</t>
  </si>
  <si>
    <t>Custo de Reposição do Profissional Ausente</t>
  </si>
  <si>
    <t>Intrajornada</t>
  </si>
  <si>
    <t>ANEXO II - PLANILHA DE CUSTOS E FORMAÇÃO DE PREÇOS - IN 05/2017</t>
  </si>
  <si>
    <t>DISCRIMINAÇÃO DOS SERVIÇOS (DADOS REFERENTES À CONTRATAÇÃO)</t>
  </si>
  <si>
    <r>
      <t>A</t>
    </r>
    <r>
      <rPr>
        <sz val="10"/>
        <rFont val="Arial"/>
        <family val="2"/>
      </rPr>
      <t xml:space="preserve"> - Data da apresentação da proposta (dia/mês/ano):</t>
    </r>
  </si>
  <si>
    <r>
      <t xml:space="preserve">B </t>
    </r>
    <r>
      <rPr>
        <sz val="10"/>
        <rFont val="Arial"/>
        <family val="2"/>
      </rPr>
      <t>- Município/UF:</t>
    </r>
  </si>
  <si>
    <r>
      <t>C</t>
    </r>
    <r>
      <rPr>
        <sz val="10"/>
        <rFont val="Arial"/>
        <family val="2"/>
      </rPr>
      <t xml:space="preserve"> - Ano do Acordo, Convenção Coletiva ou  Dissídio Coletivo:</t>
    </r>
  </si>
  <si>
    <r>
      <t>D</t>
    </r>
    <r>
      <rPr>
        <sz val="10"/>
        <rFont val="Arial"/>
        <family val="2"/>
      </rPr>
      <t xml:space="preserve"> - Número de meses de execução contratual:</t>
    </r>
  </si>
  <si>
    <t>IDENTIFICAÇÃO DO SERVIÇO</t>
  </si>
  <si>
    <t>Unidade de Medida</t>
  </si>
  <si>
    <t>Quantidade total a contratar</t>
  </si>
  <si>
    <t>Posto</t>
  </si>
  <si>
    <t>1. MÓDULOS</t>
  </si>
  <si>
    <t>MÃO-DE-OBRA VINCULADA À EXECUÇÃO CONTRATUAL</t>
  </si>
  <si>
    <t>Dados para composição de custos referentes á mão-de-obra</t>
  </si>
  <si>
    <t>1 - Tipo de serviço (mesmo serviço com características distintas)</t>
  </si>
  <si>
    <t>2 - Classificação Brasileira de Ocupações (CBO)</t>
  </si>
  <si>
    <t xml:space="preserve">3 - Salário Normativo da Categoria Profissional </t>
  </si>
  <si>
    <t>4 - Categoria profissional (vinculada à execução contratual)</t>
  </si>
  <si>
    <t>4 - Data base da categoria (dia/mês/ano)</t>
  </si>
  <si>
    <t>MÓDULO 1 - COMPOSIÇÃO DA REMUNERAÇÃO</t>
  </si>
  <si>
    <t>TOTAL MÓDULO 1</t>
  </si>
  <si>
    <t>MÓDULO 2 -   ENCARGOS E BENEFÍCIOS ANUAIS, MENSAIS E DIÁRIOS</t>
  </si>
  <si>
    <t>13° (décimo terceiro) Salário, Férias e Adicional de Férias</t>
  </si>
  <si>
    <t>13° Salário</t>
  </si>
  <si>
    <r>
      <t xml:space="preserve">TOTAL 2.1 </t>
    </r>
    <r>
      <rPr>
        <b/>
        <sz val="10"/>
        <color indexed="10"/>
        <rFont val="Arial"/>
        <family val="2"/>
      </rPr>
      <t xml:space="preserve"> </t>
    </r>
  </si>
  <si>
    <t>Submódulo 2.2 - Encargos Previdenciários (GPS), Fundo de Garantia por Tempo de Serviço (FGTS) e outras contribuições</t>
  </si>
  <si>
    <t>R$</t>
  </si>
  <si>
    <t>GPS, FGTS e outras contribuições</t>
  </si>
  <si>
    <t>Percentual(%)</t>
  </si>
  <si>
    <t>SESC ou SESI</t>
  </si>
  <si>
    <t>SENAI - SENAC</t>
  </si>
  <si>
    <t>SUBTOTAL 2.2</t>
  </si>
  <si>
    <t xml:space="preserve">Benefícios Mensais e Diários </t>
  </si>
  <si>
    <t>Vale Transporte</t>
  </si>
  <si>
    <t>Plano de Saúde</t>
  </si>
  <si>
    <t>Auxilio Odontológico</t>
  </si>
  <si>
    <t>Seguro de Vida em Grupo</t>
  </si>
  <si>
    <t>SUBTOTAL 2.3</t>
  </si>
  <si>
    <t>QUADRO-RESUMO DO MÓDULO 2 - ENCARGOS E BENEFÍCIOS ANUAIS, MENSAIS E DIÁRIOS</t>
  </si>
  <si>
    <t>Encargos e benefícios Anuais, Mensais e Diários</t>
  </si>
  <si>
    <t>Benefícios Mensais e diários</t>
  </si>
  <si>
    <t>TOTAL MÒDULO 2</t>
  </si>
  <si>
    <t>MÓDULO 3 - PROVISÃO PARA RESCISÃO</t>
  </si>
  <si>
    <t>Multa do FGTS e contribuição social sobre o Aviso Prévio Indenizado</t>
  </si>
  <si>
    <t>Incidência dos Encargos do submódulo 2.2 sobre o Aviso Prévio Trabalhado</t>
  </si>
  <si>
    <t>Multa do FGTS e contribuição social sobre o Aviso Prévio  Trabalhado</t>
  </si>
  <si>
    <t>TOTAL MÓDULO 3</t>
  </si>
  <si>
    <t>MÓDULO 4 - CUSTO DE REPOSIÇÃO DO PROFISSIONAL AUSENTE</t>
  </si>
  <si>
    <t>Submódulo 4.1 - Ausências Legais</t>
  </si>
  <si>
    <t>4.1</t>
  </si>
  <si>
    <t xml:space="preserve">Ausências Legais </t>
  </si>
  <si>
    <t>SUBTOTAL 4.1</t>
  </si>
  <si>
    <t>Submódulo 4.2 - Intrajornada</t>
  </si>
  <si>
    <t>4.2</t>
  </si>
  <si>
    <t>Intervalo para repouso ou alimentação</t>
  </si>
  <si>
    <t>SUBTOTAL 4.2</t>
  </si>
  <si>
    <t>QUADRO-RESUMO DO MÓDULO 4 - CUSTO DE REPOSIÇÃO DO PROFISSIONAL AUSENTE</t>
  </si>
  <si>
    <t>TOTAL MÓDULO 4</t>
  </si>
  <si>
    <t>MÓDULO 5 - INSUMOS DIVERSOS</t>
  </si>
  <si>
    <t>Equipamentos</t>
  </si>
  <si>
    <t>Materiais</t>
  </si>
  <si>
    <t>TOTAL MÓDULO 5</t>
  </si>
  <si>
    <t>MÓDULO 6 - CUSTOS INDIRETOS, TRIBUTOS E LUCRO</t>
  </si>
  <si>
    <t>Custos Indiretos,Tributos e Lucro</t>
  </si>
  <si>
    <t>Percentual (%)</t>
  </si>
  <si>
    <t xml:space="preserve"> </t>
  </si>
  <si>
    <t>C.1. Tributos Federais (PIS = 0,65  + COFINS = 3,00%)</t>
  </si>
  <si>
    <t>C.2. Tributos Estaduais (especificar)</t>
  </si>
  <si>
    <t>-</t>
  </si>
  <si>
    <t>C.3. Tributos Municipais (especificar)</t>
  </si>
  <si>
    <t>TOTAL MÓDULO 6</t>
  </si>
  <si>
    <t>2. QUADRO-RESUMO DO CUSTO POR EMPREGADO</t>
  </si>
  <si>
    <t>Mão de obra vinculada à execução contratual (valor por empregado)</t>
  </si>
  <si>
    <t>Módulo 1 - Composição da Remuneração</t>
  </si>
  <si>
    <t>Módulo 2 - Encargos e benefícios Anuais, Mensais e Diários</t>
  </si>
  <si>
    <t>Módulo 3 - Provisão para Rescisão</t>
  </si>
  <si>
    <t>Módulo 4 - Custo de Reposição do Profissional Ausente</t>
  </si>
  <si>
    <t>Módulo 5 - Insumos Diversos</t>
  </si>
  <si>
    <t>Subtotal (A + B + C + D + E)</t>
  </si>
  <si>
    <t>Módulo 6 - Custos Indiretos, Tributos e Lucro</t>
  </si>
  <si>
    <t>Adicional de Insalubridade</t>
  </si>
  <si>
    <t>Adicional Norturno</t>
  </si>
  <si>
    <t>Adicional de Hota Reduzida</t>
  </si>
  <si>
    <t xml:space="preserve">Auxílio Alimentação </t>
  </si>
  <si>
    <t>Fundo de Indenização e Invalidez</t>
  </si>
  <si>
    <t>Vigilância</t>
  </si>
  <si>
    <t>Vigilante</t>
  </si>
  <si>
    <t>5173-30</t>
  </si>
  <si>
    <t>Descrição</t>
  </si>
  <si>
    <t>RESUMO DO VALOR MENSAL DOS SERVIÇOS</t>
  </si>
  <si>
    <t>Tipo de serviço</t>
  </si>
  <si>
    <t>Valor proposto por empregado ( B )</t>
  </si>
  <si>
    <t>Qtde de empregados por posto                                                                              ( C )</t>
  </si>
  <si>
    <t>Valor proposto por posto                                                           ( D ) = (BXC)</t>
  </si>
  <si>
    <t>Qtde de postos                 ( E )</t>
  </si>
  <si>
    <t>valor total do serviço ( F ) = DxE)</t>
  </si>
  <si>
    <t>VALOR MENSAL DOS SERVIÇOS</t>
  </si>
  <si>
    <t>ANEXO III-D - Quadro Resumo - Demonstrativo - VALOR GLOBAL DA PROPOSTA</t>
  </si>
  <si>
    <t>Valor Global da Proposta</t>
  </si>
  <si>
    <t>Valor R$</t>
  </si>
  <si>
    <t>Valor mensal do serviço</t>
  </si>
  <si>
    <t>Outros (especificar)</t>
  </si>
  <si>
    <t>Brasília-DF</t>
  </si>
  <si>
    <t>Vigilância Armada, de 12x36 horas diurnas de segunda a domingo</t>
  </si>
  <si>
    <t>Vigilância Armada, de 12x36 horas noturnas de segunda a domingo</t>
  </si>
  <si>
    <t>Vigilância Armada, de 44 horas diurnas de segunda-feira e sexta</t>
  </si>
  <si>
    <t>Posto de Vigilancia Armada, Diurno - 12x36 horas, Segunda-feira à domingo</t>
  </si>
  <si>
    <t>Posto de Vigilancia Armada, Noturnas - 12x36 horas, Segunda-feira à domingo</t>
  </si>
  <si>
    <t>Posto de Vigilancia Armada, Diurno -44 horas, Segunda-feira à sexta</t>
  </si>
  <si>
    <t>Adicional Motorizado</t>
  </si>
  <si>
    <t>Vigilância Armada, de 12x36 horas diurnas de segunda a domingo, motorizado</t>
  </si>
  <si>
    <t>Vigilância Armada, de 12x36 horas noturnas de segunda a domingo, motorizado</t>
  </si>
  <si>
    <r>
      <t xml:space="preserve">Posto de Vigilancia Armada, Diurno - 12x36 horas, Segunda-feira à domingo, </t>
    </r>
    <r>
      <rPr>
        <b/>
        <sz val="8"/>
        <rFont val="Verdana"/>
        <family val="2"/>
      </rPr>
      <t>motorizado</t>
    </r>
  </si>
  <si>
    <r>
      <t xml:space="preserve">Posto de Vigilancia Armada, Noturnas - 12x36 horas, Segunda-feira à domingo, </t>
    </r>
    <r>
      <rPr>
        <b/>
        <sz val="8"/>
        <rFont val="Verdana"/>
        <family val="2"/>
      </rPr>
      <t>motorizado</t>
    </r>
  </si>
  <si>
    <t>EPI</t>
  </si>
  <si>
    <t>Submódulo 2.1 - 13°(décimo terceiro) Salário e Adicional de Férias</t>
  </si>
  <si>
    <t>Adicional de Férias</t>
  </si>
  <si>
    <t>13° (décimo terceiro) Salário e Adicional de Férias</t>
  </si>
  <si>
    <t>Submódulo 2.1 - 13°(décimo terceiro) Salário Adicional de Férias</t>
  </si>
  <si>
    <t>13° (décimo terceiro) Salário Adicional de Férias</t>
  </si>
  <si>
    <t>Férias</t>
  </si>
  <si>
    <t>Licença-Paternidade</t>
  </si>
  <si>
    <t>Acidente de trabalho</t>
  </si>
  <si>
    <t>Afastamento Maternidade</t>
  </si>
  <si>
    <t>Outras ausências (especificar)</t>
  </si>
  <si>
    <t>Multa do FGTS sobre o Aviso Prévio Indenizado</t>
  </si>
  <si>
    <t>Multa do FGTS sobre o Aviso Prévio  Trabalhado</t>
  </si>
  <si>
    <t>SAT - 3,00% x FAP 0,5 = 1.5%</t>
  </si>
  <si>
    <t>Processo nº 23098.000173.2025-58</t>
  </si>
  <si>
    <t>Valor anual do serviço</t>
  </si>
  <si>
    <t>Valor total contratação 24 meses (valor mensal do serviço x nº meses do contrato)</t>
  </si>
  <si>
    <t>Licitação: Pregão Eletrônico nº 90021/2025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</si>
</sst>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&quot;R$&quot;\ #,##0.00;[Red]\-&quot;R$&quot;\ #,##0.00"/>
    <numFmt numFmtId="167" formatCode="_-&quot;R$&quot;\ * #,##0.00_-;\-&quot;R$&quot;\ * #,##0.00_-;_-&quot;R$&quot;\ * &quot;-&quot;??_-;_-@_-"/>
    <numFmt numFmtId="168" formatCode="_(&quot;R$ &quot;* #,##0.00_);_(&quot;R$ &quot;* \(#,##0.00\);_(&quot;R$ &quot;* &quot;-&quot;??_);_(@_)"/>
    <numFmt numFmtId="169" formatCode="0.000%"/>
  </numFmts>
  <fonts count="29" x14ac:knownFonts="1"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37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37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1" fillId="0" borderId="0" applyFill="0" applyBorder="0" applyAlignment="0" applyProtection="0"/>
    <xf numFmtId="164" fontId="16" fillId="0" borderId="0" applyFont="0" applyFill="0" applyBorder="0" applyAlignment="0" applyProtection="0"/>
    <xf numFmtId="0" fontId="8" fillId="8" borderId="0" applyNumberFormat="0" applyBorder="0" applyAlignment="0" applyProtection="0"/>
    <xf numFmtId="0" fontId="23" fillId="0" borderId="0"/>
    <xf numFmtId="0" fontId="16" fillId="0" borderId="0"/>
    <xf numFmtId="0" fontId="21" fillId="0" borderId="0"/>
    <xf numFmtId="0" fontId="16" fillId="0" borderId="0"/>
    <xf numFmtId="0" fontId="4" fillId="8" borderId="1" applyNumberFormat="0" applyAlignment="0" applyProtection="0"/>
    <xf numFmtId="9" fontId="1" fillId="0" borderId="0" applyFill="0" applyBorder="0" applyAlignment="0" applyProtection="0"/>
    <xf numFmtId="9" fontId="16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43" fontId="1" fillId="0" borderId="0" applyFill="0" applyBorder="0" applyAlignment="0" applyProtection="0"/>
    <xf numFmtId="0" fontId="9" fillId="0" borderId="0" applyNumberFormat="0" applyFill="0" applyBorder="0" applyAlignment="0" applyProtection="0"/>
  </cellStyleXfs>
  <cellXfs count="259">
    <xf numFmtId="0" fontId="0" fillId="0" borderId="0" xfId="0"/>
    <xf numFmtId="0" fontId="24" fillId="0" borderId="0" xfId="0" applyFont="1"/>
    <xf numFmtId="0" fontId="22" fillId="0" borderId="0" xfId="0" applyFont="1"/>
    <xf numFmtId="0" fontId="15" fillId="9" borderId="3" xfId="0" applyFont="1" applyFill="1" applyBorder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/>
    </xf>
    <xf numFmtId="0" fontId="15" fillId="12" borderId="6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5" fillId="9" borderId="0" xfId="0" applyFont="1" applyFill="1" applyAlignment="1">
      <alignment horizontal="center"/>
    </xf>
    <xf numFmtId="0" fontId="16" fillId="9" borderId="0" xfId="0" applyFont="1" applyFill="1"/>
    <xf numFmtId="0" fontId="16" fillId="9" borderId="4" xfId="0" applyFont="1" applyFill="1" applyBorder="1"/>
    <xf numFmtId="0" fontId="15" fillId="9" borderId="5" xfId="0" applyFont="1" applyFill="1" applyBorder="1" applyAlignment="1">
      <alignment horizontal="left" vertical="center" wrapText="1"/>
    </xf>
    <xf numFmtId="0" fontId="15" fillId="12" borderId="6" xfId="0" applyFont="1" applyFill="1" applyBorder="1" applyAlignment="1">
      <alignment horizontal="left" vertical="center" wrapText="1"/>
    </xf>
    <xf numFmtId="0" fontId="15" fillId="12" borderId="7" xfId="0" applyFont="1" applyFill="1" applyBorder="1" applyAlignment="1">
      <alignment horizontal="left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25" fillId="9" borderId="0" xfId="0" applyFont="1" applyFill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16" fillId="9" borderId="6" xfId="0" applyFont="1" applyFill="1" applyBorder="1"/>
    <xf numFmtId="0" fontId="16" fillId="9" borderId="7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distributed" vertical="center"/>
    </xf>
    <xf numFmtId="0" fontId="15" fillId="9" borderId="8" xfId="0" applyFont="1" applyFill="1" applyBorder="1" applyAlignment="1">
      <alignment horizontal="center" vertical="center"/>
    </xf>
    <xf numFmtId="14" fontId="15" fillId="9" borderId="8" xfId="26" applyNumberFormat="1" applyFont="1" applyFill="1" applyBorder="1" applyAlignment="1" applyProtection="1">
      <alignment horizontal="right"/>
      <protection locked="0"/>
    </xf>
    <xf numFmtId="0" fontId="16" fillId="12" borderId="5" xfId="0" applyFont="1" applyFill="1" applyBorder="1" applyAlignment="1">
      <alignment vertical="center" wrapText="1"/>
    </xf>
    <xf numFmtId="0" fontId="16" fillId="12" borderId="6" xfId="0" applyFont="1" applyFill="1" applyBorder="1" applyAlignment="1">
      <alignment vertical="center" wrapText="1"/>
    </xf>
    <xf numFmtId="0" fontId="16" fillId="12" borderId="7" xfId="0" applyFont="1" applyFill="1" applyBorder="1" applyAlignment="1">
      <alignment vertical="center" wrapText="1"/>
    </xf>
    <xf numFmtId="0" fontId="15" fillId="9" borderId="8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168" fontId="16" fillId="9" borderId="8" xfId="12" applyNumberFormat="1" applyFont="1" applyFill="1" applyBorder="1" applyAlignment="1">
      <alignment horizontal="center"/>
    </xf>
    <xf numFmtId="168" fontId="24" fillId="0" borderId="0" xfId="0" applyNumberFormat="1" applyFont="1"/>
    <xf numFmtId="168" fontId="15" fillId="13" borderId="8" xfId="0" applyNumberFormat="1" applyFont="1" applyFill="1" applyBorder="1" applyAlignment="1">
      <alignment horizontal="center"/>
    </xf>
    <xf numFmtId="43" fontId="24" fillId="0" borderId="0" xfId="0" applyNumberFormat="1" applyFont="1"/>
    <xf numFmtId="0" fontId="17" fillId="9" borderId="3" xfId="0" applyFont="1" applyFill="1" applyBorder="1" applyAlignment="1">
      <alignment horizontal="center"/>
    </xf>
    <xf numFmtId="0" fontId="17" fillId="9" borderId="0" xfId="0" applyFont="1" applyFill="1" applyAlignment="1">
      <alignment horizontal="center"/>
    </xf>
    <xf numFmtId="0" fontId="17" fillId="9" borderId="0" xfId="0" applyFont="1" applyFill="1" applyAlignment="1">
      <alignment horizontal="left"/>
    </xf>
    <xf numFmtId="0" fontId="17" fillId="9" borderId="4" xfId="0" applyFont="1" applyFill="1" applyBorder="1" applyAlignment="1">
      <alignment horizontal="left"/>
    </xf>
    <xf numFmtId="0" fontId="15" fillId="12" borderId="8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10" fontId="16" fillId="9" borderId="8" xfId="0" applyNumberFormat="1" applyFont="1" applyFill="1" applyBorder="1" applyAlignment="1">
      <alignment horizontal="center"/>
    </xf>
    <xf numFmtId="168" fontId="16" fillId="9" borderId="8" xfId="12" applyNumberFormat="1" applyFont="1" applyFill="1" applyBorder="1" applyAlignment="1" applyProtection="1">
      <alignment horizontal="right"/>
      <protection locked="0"/>
    </xf>
    <xf numFmtId="10" fontId="25" fillId="0" borderId="0" xfId="20" applyNumberFormat="1" applyFont="1" applyFill="1"/>
    <xf numFmtId="0" fontId="16" fillId="12" borderId="6" xfId="0" applyFont="1" applyFill="1" applyBorder="1" applyAlignment="1">
      <alignment horizontal="left"/>
    </xf>
    <xf numFmtId="10" fontId="15" fillId="10" borderId="8" xfId="0" applyNumberFormat="1" applyFont="1" applyFill="1" applyBorder="1"/>
    <xf numFmtId="168" fontId="15" fillId="10" borderId="8" xfId="12" applyNumberFormat="1" applyFont="1" applyFill="1" applyBorder="1" applyAlignment="1">
      <alignment horizontal="left"/>
    </xf>
    <xf numFmtId="0" fontId="15" fillId="9" borderId="0" xfId="0" applyFont="1" applyFill="1"/>
    <xf numFmtId="0" fontId="15" fillId="9" borderId="4" xfId="0" applyFont="1" applyFill="1" applyBorder="1"/>
    <xf numFmtId="0" fontId="15" fillId="12" borderId="8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/>
    </xf>
    <xf numFmtId="10" fontId="16" fillId="12" borderId="8" xfId="0" applyNumberFormat="1" applyFont="1" applyFill="1" applyBorder="1" applyAlignment="1">
      <alignment horizontal="center" vertical="center"/>
    </xf>
    <xf numFmtId="168" fontId="15" fillId="12" borderId="8" xfId="12" applyNumberFormat="1" applyFont="1" applyFill="1" applyBorder="1" applyAlignment="1">
      <alignment horizontal="center" vertical="center"/>
    </xf>
    <xf numFmtId="10" fontId="16" fillId="12" borderId="8" xfId="20" applyNumberFormat="1" applyFont="1" applyFill="1" applyBorder="1" applyAlignment="1">
      <alignment horizontal="center" vertical="center"/>
    </xf>
    <xf numFmtId="10" fontId="15" fillId="13" borderId="8" xfId="0" applyNumberFormat="1" applyFont="1" applyFill="1" applyBorder="1" applyAlignment="1">
      <alignment horizontal="center" vertical="center"/>
    </xf>
    <xf numFmtId="165" fontId="15" fillId="13" borderId="8" xfId="26" applyNumberFormat="1" applyFont="1" applyFill="1" applyBorder="1" applyAlignment="1" applyProtection="1">
      <alignment horizontal="center"/>
      <protection locked="0"/>
    </xf>
    <xf numFmtId="0" fontId="16" fillId="12" borderId="5" xfId="0" applyFont="1" applyFill="1" applyBorder="1" applyAlignment="1">
      <alignment horizontal="left" vertical="center"/>
    </xf>
    <xf numFmtId="0" fontId="16" fillId="12" borderId="6" xfId="0" applyFont="1" applyFill="1" applyBorder="1" applyAlignment="1">
      <alignment horizontal="left" vertical="center"/>
    </xf>
    <xf numFmtId="0" fontId="16" fillId="12" borderId="7" xfId="0" applyFont="1" applyFill="1" applyBorder="1" applyAlignment="1">
      <alignment horizontal="left" vertical="center"/>
    </xf>
    <xf numFmtId="168" fontId="16" fillId="9" borderId="8" xfId="12" applyNumberFormat="1" applyFont="1" applyFill="1" applyBorder="1" applyAlignment="1" applyProtection="1">
      <alignment horizontal="center"/>
      <protection locked="0"/>
    </xf>
    <xf numFmtId="168" fontId="24" fillId="0" borderId="0" xfId="12" applyNumberFormat="1" applyFont="1"/>
    <xf numFmtId="43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5" fillId="12" borderId="5" xfId="0" applyFont="1" applyFill="1" applyBorder="1" applyAlignment="1">
      <alignment vertical="center" wrapText="1"/>
    </xf>
    <xf numFmtId="0" fontId="15" fillId="12" borderId="6" xfId="0" applyFont="1" applyFill="1" applyBorder="1" applyAlignment="1">
      <alignment vertical="center" wrapText="1"/>
    </xf>
    <xf numFmtId="0" fontId="15" fillId="12" borderId="7" xfId="0" applyFont="1" applyFill="1" applyBorder="1" applyAlignment="1">
      <alignment vertical="center" wrapText="1"/>
    </xf>
    <xf numFmtId="0" fontId="15" fillId="12" borderId="8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168" fontId="16" fillId="12" borderId="8" xfId="12" applyNumberFormat="1" applyFont="1" applyFill="1" applyBorder="1" applyAlignment="1">
      <alignment horizontal="center" vertical="center" wrapText="1"/>
    </xf>
    <xf numFmtId="168" fontId="15" fillId="13" borderId="7" xfId="12" applyNumberFormat="1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0" fontId="15" fillId="12" borderId="6" xfId="0" applyFont="1" applyFill="1" applyBorder="1" applyAlignment="1">
      <alignment horizontal="center" vertical="center" wrapText="1"/>
    </xf>
    <xf numFmtId="0" fontId="15" fillId="12" borderId="7" xfId="0" applyFont="1" applyFill="1" applyBorder="1" applyAlignment="1">
      <alignment horizontal="center" vertical="center" wrapText="1"/>
    </xf>
    <xf numFmtId="10" fontId="16" fillId="12" borderId="8" xfId="0" applyNumberFormat="1" applyFont="1" applyFill="1" applyBorder="1" applyAlignment="1">
      <alignment vertical="center" wrapText="1"/>
    </xf>
    <xf numFmtId="10" fontId="24" fillId="0" borderId="0" xfId="20" applyNumberFormat="1" applyFont="1" applyFill="1"/>
    <xf numFmtId="10" fontId="15" fillId="13" borderId="8" xfId="0" applyNumberFormat="1" applyFont="1" applyFill="1" applyBorder="1" applyAlignment="1">
      <alignment vertical="center" wrapText="1"/>
    </xf>
    <xf numFmtId="168" fontId="15" fillId="13" borderId="8" xfId="12" applyNumberFormat="1" applyFont="1" applyFill="1" applyBorder="1" applyAlignment="1">
      <alignment horizontal="center" vertical="center" wrapText="1"/>
    </xf>
    <xf numFmtId="10" fontId="24" fillId="0" borderId="0" xfId="0" applyNumberFormat="1" applyFont="1"/>
    <xf numFmtId="168" fontId="15" fillId="12" borderId="8" xfId="12" applyNumberFormat="1" applyFont="1" applyFill="1" applyBorder="1" applyAlignment="1">
      <alignment horizontal="center" vertical="center" wrapText="1"/>
    </xf>
    <xf numFmtId="168" fontId="24" fillId="0" borderId="0" xfId="12" applyNumberFormat="1" applyFont="1" applyFill="1"/>
    <xf numFmtId="168" fontId="26" fillId="0" borderId="0" xfId="12" applyNumberFormat="1" applyFont="1" applyFill="1"/>
    <xf numFmtId="43" fontId="15" fillId="12" borderId="8" xfId="12" applyNumberFormat="1" applyFont="1" applyFill="1" applyBorder="1" applyAlignment="1">
      <alignment horizontal="center" vertical="center" wrapText="1"/>
    </xf>
    <xf numFmtId="167" fontId="26" fillId="0" borderId="0" xfId="0" applyNumberFormat="1" applyFont="1"/>
    <xf numFmtId="168" fontId="15" fillId="12" borderId="8" xfId="12" applyNumberFormat="1" applyFont="1" applyFill="1" applyBorder="1" applyAlignment="1">
      <alignment horizontal="right" vertical="center" wrapText="1"/>
    </xf>
    <xf numFmtId="168" fontId="16" fillId="12" borderId="8" xfId="12" applyNumberFormat="1" applyFont="1" applyFill="1" applyBorder="1" applyAlignment="1">
      <alignment horizontal="left" vertical="center" wrapText="1"/>
    </xf>
    <xf numFmtId="167" fontId="15" fillId="13" borderId="8" xfId="12" applyFont="1" applyFill="1" applyBorder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9" borderId="0" xfId="0" applyFill="1"/>
    <xf numFmtId="4" fontId="0" fillId="9" borderId="0" xfId="0" applyNumberFormat="1" applyFill="1"/>
    <xf numFmtId="0" fontId="0" fillId="9" borderId="8" xfId="0" applyFill="1" applyBorder="1" applyAlignment="1">
      <alignment horizontal="center"/>
    </xf>
    <xf numFmtId="0" fontId="0" fillId="9" borderId="5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16" fillId="0" borderId="0" xfId="18"/>
    <xf numFmtId="0" fontId="19" fillId="0" borderId="8" xfId="18" applyFont="1" applyBorder="1" applyAlignment="1">
      <alignment horizontal="center" vertical="center" wrapText="1"/>
    </xf>
    <xf numFmtId="0" fontId="19" fillId="0" borderId="7" xfId="18" applyFont="1" applyBorder="1" applyAlignment="1">
      <alignment horizontal="center" vertical="center" wrapText="1"/>
    </xf>
    <xf numFmtId="0" fontId="20" fillId="0" borderId="8" xfId="18" applyFont="1" applyBorder="1" applyAlignment="1">
      <alignment horizontal="center" vertical="center" wrapText="1"/>
    </xf>
    <xf numFmtId="164" fontId="20" fillId="0" borderId="8" xfId="13" applyFont="1" applyBorder="1" applyAlignment="1">
      <alignment horizontal="center" vertical="center" wrapText="1"/>
    </xf>
    <xf numFmtId="166" fontId="20" fillId="0" borderId="8" xfId="18" applyNumberFormat="1" applyFont="1" applyBorder="1" applyAlignment="1">
      <alignment horizontal="right" vertical="center" wrapText="1"/>
    </xf>
    <xf numFmtId="166" fontId="19" fillId="0" borderId="8" xfId="18" applyNumberFormat="1" applyFont="1" applyBorder="1" applyAlignment="1">
      <alignment horizontal="center" vertical="top" wrapText="1"/>
    </xf>
    <xf numFmtId="168" fontId="0" fillId="9" borderId="8" xfId="12" applyNumberFormat="1" applyFont="1" applyFill="1" applyBorder="1" applyAlignment="1">
      <alignment horizontal="center"/>
    </xf>
    <xf numFmtId="168" fontId="15" fillId="12" borderId="7" xfId="0" applyNumberFormat="1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9" fontId="1" fillId="0" borderId="0" xfId="20" applyAlignment="1">
      <alignment vertical="center" wrapText="1"/>
    </xf>
    <xf numFmtId="168" fontId="24" fillId="0" borderId="0" xfId="0" applyNumberFormat="1" applyFont="1" applyAlignment="1">
      <alignment vertical="center" wrapText="1"/>
    </xf>
    <xf numFmtId="167" fontId="15" fillId="12" borderId="8" xfId="12" applyFont="1" applyFill="1" applyBorder="1" applyAlignment="1">
      <alignment horizontal="center" vertical="center" wrapText="1"/>
    </xf>
    <xf numFmtId="168" fontId="27" fillId="0" borderId="0" xfId="12" applyNumberFormat="1" applyFont="1" applyFill="1"/>
    <xf numFmtId="10" fontId="24" fillId="0" borderId="0" xfId="20" quotePrefix="1" applyNumberFormat="1" applyFont="1" applyFill="1"/>
    <xf numFmtId="166" fontId="16" fillId="0" borderId="0" xfId="18" applyNumberFormat="1"/>
    <xf numFmtId="166" fontId="24" fillId="0" borderId="0" xfId="0" applyNumberFormat="1" applyFont="1"/>
    <xf numFmtId="166" fontId="24" fillId="0" borderId="0" xfId="20" applyNumberFormat="1" applyFont="1" applyFill="1"/>
    <xf numFmtId="0" fontId="0" fillId="12" borderId="5" xfId="0" applyFill="1" applyBorder="1" applyAlignment="1">
      <alignment horizontal="left"/>
    </xf>
    <xf numFmtId="0" fontId="24" fillId="0" borderId="0" xfId="0" applyFont="1" applyAlignment="1">
      <alignment horizontal="center"/>
    </xf>
    <xf numFmtId="2" fontId="24" fillId="0" borderId="0" xfId="0" applyNumberFormat="1" applyFont="1"/>
    <xf numFmtId="1" fontId="24" fillId="0" borderId="0" xfId="0" applyNumberFormat="1" applyFont="1"/>
    <xf numFmtId="166" fontId="26" fillId="0" borderId="0" xfId="0" applyNumberFormat="1" applyFont="1"/>
    <xf numFmtId="167" fontId="1" fillId="0" borderId="0" xfId="12"/>
    <xf numFmtId="9" fontId="1" fillId="0" borderId="0" xfId="20"/>
    <xf numFmtId="0" fontId="28" fillId="0" borderId="0" xfId="0" applyFont="1"/>
    <xf numFmtId="164" fontId="20" fillId="14" borderId="7" xfId="13" applyFont="1" applyFill="1" applyBorder="1" applyAlignment="1">
      <alignment horizontal="justify" vertical="center" wrapText="1"/>
    </xf>
    <xf numFmtId="169" fontId="16" fillId="12" borderId="8" xfId="0" applyNumberFormat="1" applyFont="1" applyFill="1" applyBorder="1" applyAlignment="1">
      <alignment vertical="center" wrapText="1"/>
    </xf>
    <xf numFmtId="0" fontId="0" fillId="14" borderId="5" xfId="0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vertical="center" wrapText="1"/>
    </xf>
    <xf numFmtId="0" fontId="16" fillId="12" borderId="7" xfId="0" applyFont="1" applyFill="1" applyBorder="1" applyAlignment="1">
      <alignment vertical="center" wrapText="1"/>
    </xf>
    <xf numFmtId="0" fontId="0" fillId="12" borderId="5" xfId="0" applyFill="1" applyBorder="1" applyAlignment="1">
      <alignment horizontal="center" vertical="center" wrapText="1"/>
    </xf>
    <xf numFmtId="10" fontId="15" fillId="12" borderId="8" xfId="0" applyNumberFormat="1" applyFont="1" applyFill="1" applyBorder="1" applyAlignment="1">
      <alignment vertical="center" wrapText="1"/>
    </xf>
    <xf numFmtId="168" fontId="24" fillId="12" borderId="0" xfId="12" applyNumberFormat="1" applyFont="1" applyFill="1"/>
    <xf numFmtId="0" fontId="16" fillId="12" borderId="8" xfId="0" applyFont="1" applyFill="1" applyBorder="1" applyAlignment="1">
      <alignment horizontal="center"/>
    </xf>
    <xf numFmtId="168" fontId="16" fillId="12" borderId="8" xfId="12" applyNumberFormat="1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168" fontId="16" fillId="12" borderId="8" xfId="12" applyNumberFormat="1" applyFont="1" applyFill="1" applyBorder="1" applyAlignment="1" applyProtection="1">
      <alignment horizontal="center"/>
      <protection locked="0"/>
    </xf>
    <xf numFmtId="168" fontId="15" fillId="12" borderId="8" xfId="12" applyNumberFormat="1" applyFont="1" applyFill="1" applyBorder="1" applyAlignment="1" applyProtection="1">
      <alignment horizontal="right"/>
      <protection locked="0"/>
    </xf>
    <xf numFmtId="0" fontId="15" fillId="12" borderId="8" xfId="0" applyFont="1" applyFill="1" applyBorder="1" applyAlignment="1">
      <alignment horizontal="distributed" vertical="center"/>
    </xf>
    <xf numFmtId="0" fontId="24" fillId="12" borderId="0" xfId="0" applyFont="1" applyFill="1"/>
    <xf numFmtId="14" fontId="15" fillId="12" borderId="8" xfId="26" applyNumberFormat="1" applyFont="1" applyFill="1" applyBorder="1" applyAlignment="1" applyProtection="1">
      <alignment horizontal="right"/>
      <protection locked="0"/>
    </xf>
    <xf numFmtId="10" fontId="15" fillId="12" borderId="8" xfId="0" applyNumberFormat="1" applyFont="1" applyFill="1" applyBorder="1" applyAlignment="1">
      <alignment horizontal="center" vertical="center"/>
    </xf>
    <xf numFmtId="168" fontId="16" fillId="12" borderId="8" xfId="12" applyNumberFormat="1" applyFont="1" applyFill="1" applyBorder="1" applyAlignment="1" applyProtection="1">
      <alignment horizontal="right"/>
      <protection locked="0"/>
    </xf>
    <xf numFmtId="43" fontId="24" fillId="12" borderId="0" xfId="0" applyNumberFormat="1" applyFont="1" applyFill="1" applyAlignment="1">
      <alignment vertical="center" wrapText="1"/>
    </xf>
    <xf numFmtId="0" fontId="24" fillId="12" borderId="0" xfId="0" applyFont="1" applyFill="1" applyAlignment="1">
      <alignment vertical="center" wrapText="1"/>
    </xf>
    <xf numFmtId="0" fontId="15" fillId="0" borderId="8" xfId="0" applyFont="1" applyFill="1" applyBorder="1" applyAlignment="1">
      <alignment horizontal="center" vertical="center"/>
    </xf>
    <xf numFmtId="168" fontId="15" fillId="0" borderId="8" xfId="12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 applyAlignment="1">
      <alignment horizontal="distributed" vertical="center"/>
    </xf>
    <xf numFmtId="14" fontId="15" fillId="0" borderId="8" xfId="26" applyNumberFormat="1" applyFont="1" applyFill="1" applyBorder="1" applyAlignment="1" applyProtection="1">
      <alignment horizontal="right"/>
      <protection locked="0"/>
    </xf>
    <xf numFmtId="0" fontId="16" fillId="0" borderId="7" xfId="0" applyFont="1" applyFill="1" applyBorder="1" applyAlignment="1">
      <alignment vertical="center" wrapText="1"/>
    </xf>
    <xf numFmtId="168" fontId="16" fillId="0" borderId="8" xfId="12" applyNumberFormat="1" applyFont="1" applyFill="1" applyBorder="1" applyAlignment="1" applyProtection="1">
      <alignment horizontal="center"/>
      <protection locked="0"/>
    </xf>
    <xf numFmtId="168" fontId="16" fillId="0" borderId="8" xfId="12" applyNumberFormat="1" applyFont="1" applyFill="1" applyBorder="1" applyAlignment="1" applyProtection="1">
      <alignment horizontal="right"/>
      <protection locked="0"/>
    </xf>
    <xf numFmtId="43" fontId="24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/>
    <xf numFmtId="0" fontId="16" fillId="0" borderId="8" xfId="0" applyFont="1" applyFill="1" applyBorder="1" applyAlignment="1">
      <alignment horizontal="center" vertical="center" wrapText="1"/>
    </xf>
    <xf numFmtId="169" fontId="16" fillId="0" borderId="8" xfId="0" applyNumberFormat="1" applyFont="1" applyFill="1" applyBorder="1" applyAlignment="1">
      <alignment vertical="center" wrapText="1"/>
    </xf>
    <xf numFmtId="168" fontId="16" fillId="0" borderId="8" xfId="12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0" fontId="0" fillId="0" borderId="8" xfId="0" applyNumberFormat="1" applyFill="1" applyBorder="1" applyAlignment="1">
      <alignment vertical="center" wrapText="1"/>
    </xf>
    <xf numFmtId="168" fontId="0" fillId="0" borderId="8" xfId="12" applyNumberFormat="1" applyFont="1" applyFill="1" applyBorder="1" applyAlignment="1">
      <alignment horizontal="center" vertical="center" wrapText="1"/>
    </xf>
    <xf numFmtId="168" fontId="15" fillId="0" borderId="8" xfId="12" applyNumberFormat="1" applyFont="1" applyFill="1" applyBorder="1" applyAlignment="1">
      <alignment horizontal="center" vertical="center" wrapText="1"/>
    </xf>
    <xf numFmtId="10" fontId="16" fillId="0" borderId="8" xfId="0" applyNumberFormat="1" applyFont="1" applyFill="1" applyBorder="1" applyAlignment="1">
      <alignment vertical="center" wrapText="1"/>
    </xf>
    <xf numFmtId="0" fontId="15" fillId="12" borderId="5" xfId="0" applyFont="1" applyFill="1" applyBorder="1" applyAlignment="1">
      <alignment horizontal="center" vertical="center" wrapText="1"/>
    </xf>
    <xf numFmtId="0" fontId="15" fillId="12" borderId="6" xfId="0" applyFont="1" applyFill="1" applyBorder="1" applyAlignment="1">
      <alignment horizontal="center" vertical="center" wrapText="1"/>
    </xf>
    <xf numFmtId="0" fontId="15" fillId="12" borderId="7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left" vertical="center" wrapText="1"/>
    </xf>
    <xf numFmtId="0" fontId="16" fillId="12" borderId="6" xfId="0" applyFont="1" applyFill="1" applyBorder="1" applyAlignment="1">
      <alignment horizontal="left" vertical="center" wrapText="1"/>
    </xf>
    <xf numFmtId="0" fontId="16" fillId="12" borderId="7" xfId="0" applyFont="1" applyFill="1" applyBorder="1" applyAlignment="1">
      <alignment horizontal="left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5" fillId="13" borderId="6" xfId="0" applyFont="1" applyFill="1" applyBorder="1" applyAlignment="1">
      <alignment horizontal="center" vertical="center" wrapText="1"/>
    </xf>
    <xf numFmtId="0" fontId="15" fillId="13" borderId="7" xfId="0" applyFont="1" applyFill="1" applyBorder="1" applyAlignment="1">
      <alignment horizontal="center" vertical="center" wrapText="1"/>
    </xf>
    <xf numFmtId="0" fontId="16" fillId="12" borderId="9" xfId="0" applyFont="1" applyFill="1" applyBorder="1" applyAlignment="1">
      <alignment horizontal="left" vertical="center" wrapText="1"/>
    </xf>
    <xf numFmtId="0" fontId="0" fillId="12" borderId="5" xfId="0" applyFill="1" applyBorder="1" applyAlignment="1">
      <alignment horizontal="left"/>
    </xf>
    <xf numFmtId="0" fontId="16" fillId="12" borderId="6" xfId="0" applyFont="1" applyFill="1" applyBorder="1" applyAlignment="1">
      <alignment horizontal="left"/>
    </xf>
    <xf numFmtId="0" fontId="16" fillId="12" borderId="7" xfId="0" applyFont="1" applyFill="1" applyBorder="1" applyAlignment="1">
      <alignment horizontal="left"/>
    </xf>
    <xf numFmtId="0" fontId="0" fillId="12" borderId="5" xfId="0" applyFill="1" applyBorder="1" applyAlignment="1">
      <alignment vertical="center" wrapText="1"/>
    </xf>
    <xf numFmtId="0" fontId="16" fillId="12" borderId="6" xfId="0" applyFont="1" applyFill="1" applyBorder="1" applyAlignment="1">
      <alignment vertical="center" wrapText="1"/>
    </xf>
    <xf numFmtId="0" fontId="16" fillId="12" borderId="7" xfId="0" applyFont="1" applyFill="1" applyBorder="1" applyAlignment="1">
      <alignment vertical="center" wrapText="1"/>
    </xf>
    <xf numFmtId="0" fontId="16" fillId="12" borderId="5" xfId="0" applyFont="1" applyFill="1" applyBorder="1" applyAlignment="1">
      <alignment vertical="center" wrapText="1"/>
    </xf>
    <xf numFmtId="10" fontId="15" fillId="12" borderId="5" xfId="20" applyNumberFormat="1" applyFont="1" applyFill="1" applyBorder="1" applyAlignment="1">
      <alignment horizontal="center" vertical="center" wrapText="1"/>
    </xf>
    <xf numFmtId="10" fontId="0" fillId="0" borderId="7" xfId="0" applyNumberFormat="1" applyBorder="1" applyAlignment="1">
      <alignment vertical="center" wrapText="1"/>
    </xf>
    <xf numFmtId="10" fontId="15" fillId="12" borderId="7" xfId="20" applyNumberFormat="1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left" vertical="center" wrapText="1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6" fillId="12" borderId="7" xfId="0" applyFont="1" applyFill="1" applyBorder="1" applyAlignment="1">
      <alignment horizontal="center" vertical="center" wrapText="1"/>
    </xf>
    <xf numFmtId="0" fontId="15" fillId="12" borderId="6" xfId="0" applyFont="1" applyFill="1" applyBorder="1" applyAlignment="1">
      <alignment horizontal="left" vertical="center" wrapText="1"/>
    </xf>
    <xf numFmtId="0" fontId="15" fillId="12" borderId="7" xfId="0" applyFont="1" applyFill="1" applyBorder="1" applyAlignment="1">
      <alignment horizontal="left" vertical="center" wrapText="1"/>
    </xf>
    <xf numFmtId="0" fontId="0" fillId="12" borderId="5" xfId="0" applyFill="1" applyBorder="1" applyAlignment="1">
      <alignment horizontal="left" vertical="center"/>
    </xf>
    <xf numFmtId="0" fontId="16" fillId="12" borderId="6" xfId="0" applyFont="1" applyFill="1" applyBorder="1" applyAlignment="1">
      <alignment horizontal="left" vertical="center"/>
    </xf>
    <xf numFmtId="0" fontId="16" fillId="12" borderId="7" xfId="0" applyFont="1" applyFill="1" applyBorder="1" applyAlignment="1">
      <alignment horizontal="left" vertical="center"/>
    </xf>
    <xf numFmtId="0" fontId="16" fillId="12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5" fillId="12" borderId="5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left" vertical="center"/>
    </xf>
    <xf numFmtId="0" fontId="15" fillId="12" borderId="7" xfId="0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/>
    </xf>
    <xf numFmtId="0" fontId="15" fillId="12" borderId="6" xfId="0" applyFont="1" applyFill="1" applyBorder="1" applyAlignment="1">
      <alignment horizontal="center"/>
    </xf>
    <xf numFmtId="0" fontId="15" fillId="12" borderId="7" xfId="0" applyFont="1" applyFill="1" applyBorder="1" applyAlignment="1">
      <alignment horizontal="center"/>
    </xf>
    <xf numFmtId="0" fontId="16" fillId="12" borderId="5" xfId="0" applyFont="1" applyFill="1" applyBorder="1" applyAlignment="1">
      <alignment horizontal="left"/>
    </xf>
    <xf numFmtId="0" fontId="15" fillId="13" borderId="5" xfId="0" applyFont="1" applyFill="1" applyBorder="1" applyAlignment="1">
      <alignment horizontal="center"/>
    </xf>
    <xf numFmtId="0" fontId="15" fillId="13" borderId="6" xfId="0" applyFont="1" applyFill="1" applyBorder="1" applyAlignment="1">
      <alignment horizontal="center"/>
    </xf>
    <xf numFmtId="0" fontId="15" fillId="13" borderId="7" xfId="0" applyFont="1" applyFill="1" applyBorder="1" applyAlignment="1">
      <alignment horizontal="center"/>
    </xf>
    <xf numFmtId="0" fontId="17" fillId="12" borderId="6" xfId="0" applyFont="1" applyFill="1" applyBorder="1" applyAlignment="1">
      <alignment horizontal="center"/>
    </xf>
    <xf numFmtId="0" fontId="17" fillId="12" borderId="7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left"/>
    </xf>
    <xf numFmtId="0" fontId="15" fillId="9" borderId="7" xfId="0" applyFont="1" applyFill="1" applyBorder="1" applyAlignment="1">
      <alignment horizontal="left"/>
    </xf>
    <xf numFmtId="0" fontId="15" fillId="11" borderId="5" xfId="0" applyFont="1" applyFill="1" applyBorder="1" applyAlignment="1">
      <alignment horizontal="center"/>
    </xf>
    <xf numFmtId="0" fontId="15" fillId="11" borderId="6" xfId="0" applyFont="1" applyFill="1" applyBorder="1" applyAlignment="1">
      <alignment horizontal="center"/>
    </xf>
    <xf numFmtId="0" fontId="15" fillId="11" borderId="7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left" vertical="center" wrapText="1"/>
    </xf>
    <xf numFmtId="0" fontId="15" fillId="12" borderId="5" xfId="0" applyFont="1" applyFill="1" applyBorder="1" applyAlignment="1">
      <alignment horizontal="left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12" borderId="8" xfId="0" applyFont="1" applyFill="1" applyBorder="1" applyAlignment="1">
      <alignment horizontal="left" vertical="center" wrapText="1"/>
    </xf>
    <xf numFmtId="14" fontId="15" fillId="9" borderId="5" xfId="0" applyNumberFormat="1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15" fillId="14" borderId="6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/>
    </xf>
    <xf numFmtId="0" fontId="15" fillId="12" borderId="8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/>
    </xf>
    <xf numFmtId="0" fontId="17" fillId="9" borderId="7" xfId="0" applyFont="1" applyFill="1" applyBorder="1" applyAlignment="1">
      <alignment horizontal="center"/>
    </xf>
    <xf numFmtId="0" fontId="15" fillId="14" borderId="8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20" fillId="0" borderId="5" xfId="18" applyFont="1" applyBorder="1" applyAlignment="1">
      <alignment vertical="center" wrapText="1"/>
    </xf>
    <xf numFmtId="0" fontId="20" fillId="0" borderId="6" xfId="18" applyFont="1" applyBorder="1" applyAlignment="1">
      <alignment vertical="center" wrapText="1"/>
    </xf>
    <xf numFmtId="0" fontId="20" fillId="0" borderId="7" xfId="18" applyFont="1" applyBorder="1" applyAlignment="1">
      <alignment vertical="center" wrapText="1"/>
    </xf>
    <xf numFmtId="0" fontId="15" fillId="0" borderId="0" xfId="18" applyFont="1" applyAlignment="1">
      <alignment horizontal="center"/>
    </xf>
    <xf numFmtId="0" fontId="19" fillId="0" borderId="8" xfId="18" applyFont="1" applyBorder="1" applyAlignment="1">
      <alignment horizontal="center" vertical="center" wrapText="1"/>
    </xf>
    <xf numFmtId="0" fontId="20" fillId="0" borderId="5" xfId="18" applyFont="1" applyBorder="1" applyAlignment="1">
      <alignment horizontal="justify" vertical="center" wrapText="1"/>
    </xf>
    <xf numFmtId="0" fontId="20" fillId="0" borderId="7" xfId="18" applyFont="1" applyBorder="1" applyAlignment="1">
      <alignment horizontal="justify" vertical="center" wrapText="1"/>
    </xf>
    <xf numFmtId="0" fontId="19" fillId="0" borderId="5" xfId="18" applyFont="1" applyBorder="1" applyAlignment="1">
      <alignment horizontal="center" vertical="top" wrapText="1"/>
    </xf>
    <xf numFmtId="0" fontId="19" fillId="0" borderId="6" xfId="18" applyFont="1" applyBorder="1" applyAlignment="1">
      <alignment horizontal="center" vertical="top" wrapText="1"/>
    </xf>
    <xf numFmtId="0" fontId="19" fillId="0" borderId="7" xfId="18" applyFont="1" applyBorder="1" applyAlignment="1">
      <alignment horizontal="center" vertical="top" wrapText="1"/>
    </xf>
    <xf numFmtId="0" fontId="19" fillId="0" borderId="5" xfId="18" applyFont="1" applyBorder="1" applyAlignment="1">
      <alignment horizontal="center" vertical="center" wrapText="1"/>
    </xf>
    <xf numFmtId="0" fontId="19" fillId="0" borderId="6" xfId="18" applyFont="1" applyBorder="1" applyAlignment="1">
      <alignment horizontal="center" vertical="center" wrapText="1"/>
    </xf>
    <xf numFmtId="0" fontId="19" fillId="0" borderId="7" xfId="18" applyFont="1" applyBorder="1" applyAlignment="1">
      <alignment horizontal="center" vertical="center" wrapText="1"/>
    </xf>
  </cellXfs>
  <cellStyles count="2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1" xfId="9"/>
    <cellStyle name="Heading 2" xfId="10"/>
    <cellStyle name="Hyperlink" xfId="11"/>
    <cellStyle name="Moeda" xfId="12" builtinId="4"/>
    <cellStyle name="Moeda 2" xfId="13"/>
    <cellStyle name="Neutral" xfId="14"/>
    <cellStyle name="Normal" xfId="0" builtinId="0"/>
    <cellStyle name="Normal 2" xfId="15"/>
    <cellStyle name="Normal 2 2 2" xfId="16"/>
    <cellStyle name="Normal 3" xfId="17"/>
    <cellStyle name="Normal 4" xfId="18"/>
    <cellStyle name="Note" xfId="19"/>
    <cellStyle name="Porcentagem" xfId="20" builtinId="5"/>
    <cellStyle name="Porcentagem 2" xfId="21"/>
    <cellStyle name="Status" xfId="22"/>
    <cellStyle name="Text" xfId="23"/>
    <cellStyle name="Título 1 1" xfId="24"/>
    <cellStyle name="Título 1 1 1" xfId="25"/>
    <cellStyle name="Vírgula" xfId="26" builtinId="3"/>
    <cellStyle name="Warning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>
    <tabColor rgb="FFFF0000"/>
    <pageSetUpPr fitToPage="1"/>
  </sheetPr>
  <dimension ref="B2:O25"/>
  <sheetViews>
    <sheetView showGridLines="0" tabSelected="1" view="pageBreakPreview" zoomScale="110" zoomScaleNormal="110" zoomScaleSheetLayoutView="110" workbookViewId="0">
      <selection activeCell="M17" sqref="M17"/>
    </sheetView>
  </sheetViews>
  <sheetFormatPr defaultColWidth="9.140625" defaultRowHeight="12.75" x14ac:dyDescent="0.2"/>
  <cols>
    <col min="1" max="1" width="1.7109375" style="91" customWidth="1"/>
    <col min="2" max="2" width="4.42578125" style="91" customWidth="1"/>
    <col min="3" max="3" width="18.42578125" style="91" customWidth="1"/>
    <col min="4" max="4" width="14" style="91" customWidth="1"/>
    <col min="5" max="5" width="14.140625" style="91" customWidth="1"/>
    <col min="6" max="6" width="14.42578125" style="91" customWidth="1"/>
    <col min="7" max="7" width="8.42578125" style="91" customWidth="1"/>
    <col min="8" max="8" width="17.140625" style="91" customWidth="1"/>
    <col min="9" max="9" width="1.7109375" style="91" customWidth="1"/>
    <col min="10" max="10" width="9.140625" style="91"/>
    <col min="11" max="11" width="15.28515625" style="91" bestFit="1" customWidth="1"/>
    <col min="12" max="12" width="16.28515625" style="91" bestFit="1" customWidth="1"/>
    <col min="13" max="13" width="15" style="91" bestFit="1" customWidth="1"/>
    <col min="14" max="14" width="9.140625" style="91"/>
    <col min="15" max="15" width="12.28515625" style="91" bestFit="1" customWidth="1"/>
    <col min="16" max="16384" width="9.140625" style="91"/>
  </cols>
  <sheetData>
    <row r="2" spans="2:15" x14ac:dyDescent="0.2">
      <c r="C2" s="249" t="s">
        <v>123</v>
      </c>
      <c r="D2" s="249"/>
      <c r="E2" s="249"/>
      <c r="F2" s="249"/>
      <c r="G2" s="249"/>
      <c r="H2" s="249"/>
    </row>
    <row r="4" spans="2:15" ht="57.75" customHeight="1" x14ac:dyDescent="0.2">
      <c r="B4" s="250" t="s">
        <v>124</v>
      </c>
      <c r="C4" s="250"/>
      <c r="D4" s="93" t="s">
        <v>125</v>
      </c>
      <c r="E4" s="92" t="s">
        <v>126</v>
      </c>
      <c r="F4" s="92" t="s">
        <v>127</v>
      </c>
      <c r="G4" s="92" t="s">
        <v>128</v>
      </c>
      <c r="H4" s="92" t="s">
        <v>129</v>
      </c>
    </row>
    <row r="5" spans="2:15" ht="44.1" customHeight="1" x14ac:dyDescent="0.2">
      <c r="B5" s="251" t="s">
        <v>140</v>
      </c>
      <c r="C5" s="252"/>
      <c r="D5" s="117">
        <f>'VIGI-DIURNO-ARMADO-12X36'!G131</f>
        <v>0</v>
      </c>
      <c r="E5" s="94">
        <v>2</v>
      </c>
      <c r="F5" s="95">
        <f>D5*E5</f>
        <v>0</v>
      </c>
      <c r="G5" s="94">
        <v>10</v>
      </c>
      <c r="H5" s="96">
        <f>F5*G5</f>
        <v>0</v>
      </c>
      <c r="K5" s="106"/>
    </row>
    <row r="6" spans="2:15" ht="44.1" customHeight="1" x14ac:dyDescent="0.2">
      <c r="B6" s="251" t="s">
        <v>141</v>
      </c>
      <c r="C6" s="252"/>
      <c r="D6" s="117">
        <f>'VIG-NOTURNO-ARMADO-12x36'!G130</f>
        <v>0</v>
      </c>
      <c r="E6" s="94">
        <v>2</v>
      </c>
      <c r="F6" s="95">
        <f>D6*E6</f>
        <v>0</v>
      </c>
      <c r="G6" s="94">
        <v>19</v>
      </c>
      <c r="H6" s="96">
        <f>F6*G6</f>
        <v>0</v>
      </c>
      <c r="K6" s="106"/>
      <c r="L6" s="114"/>
      <c r="M6" s="106"/>
      <c r="O6" s="106"/>
    </row>
    <row r="7" spans="2:15" ht="44.1" customHeight="1" x14ac:dyDescent="0.2">
      <c r="B7" s="251" t="s">
        <v>146</v>
      </c>
      <c r="C7" s="252"/>
      <c r="D7" s="117">
        <f>'VIG-DIURNO-ARMADO-12x36-MOTORIZ'!G131</f>
        <v>0</v>
      </c>
      <c r="E7" s="94">
        <v>2</v>
      </c>
      <c r="F7" s="95">
        <f>D7*E7</f>
        <v>0</v>
      </c>
      <c r="G7" s="94">
        <v>2</v>
      </c>
      <c r="H7" s="96">
        <f>F7*G7</f>
        <v>0</v>
      </c>
      <c r="K7" s="106"/>
      <c r="L7" s="115"/>
      <c r="M7" s="106"/>
    </row>
    <row r="8" spans="2:15" ht="44.1" customHeight="1" x14ac:dyDescent="0.25">
      <c r="B8" s="251" t="s">
        <v>147</v>
      </c>
      <c r="C8" s="252"/>
      <c r="D8" s="117">
        <f>'VIGI-NOTURNO-ARMADO-12x36-MOTOR'!G130</f>
        <v>0</v>
      </c>
      <c r="E8" s="94">
        <v>2</v>
      </c>
      <c r="F8" s="95">
        <f>D8*E8</f>
        <v>0</v>
      </c>
      <c r="G8" s="94">
        <v>2</v>
      </c>
      <c r="H8" s="96">
        <f>F8*G8</f>
        <v>0</v>
      </c>
      <c r="K8" s="106"/>
      <c r="M8" s="116"/>
    </row>
    <row r="9" spans="2:15" ht="44.1" customHeight="1" x14ac:dyDescent="0.2">
      <c r="B9" s="251" t="s">
        <v>142</v>
      </c>
      <c r="C9" s="252"/>
      <c r="D9" s="117">
        <f>'VIGILANCIA-DIURNO-ARMADA-44 HS'!G130</f>
        <v>0</v>
      </c>
      <c r="E9" s="94">
        <v>1</v>
      </c>
      <c r="F9" s="95">
        <f>D9*E9</f>
        <v>0</v>
      </c>
      <c r="G9" s="94">
        <v>2</v>
      </c>
      <c r="H9" s="96">
        <f>F9*G9</f>
        <v>0</v>
      </c>
      <c r="K9" s="106"/>
    </row>
    <row r="10" spans="2:15" ht="12.75" customHeight="1" x14ac:dyDescent="0.2">
      <c r="B10" s="253" t="s">
        <v>130</v>
      </c>
      <c r="C10" s="254"/>
      <c r="D10" s="254"/>
      <c r="E10" s="254"/>
      <c r="F10" s="254"/>
      <c r="G10" s="255"/>
      <c r="H10" s="97">
        <f>SUM(H5:H9)</f>
        <v>0</v>
      </c>
      <c r="K10" s="106"/>
    </row>
    <row r="11" spans="2:15" x14ac:dyDescent="0.2">
      <c r="H11" s="106"/>
      <c r="K11" s="106"/>
    </row>
    <row r="12" spans="2:15" x14ac:dyDescent="0.2">
      <c r="K12" s="106"/>
    </row>
    <row r="13" spans="2:15" x14ac:dyDescent="0.2">
      <c r="C13" s="249" t="s">
        <v>131</v>
      </c>
      <c r="D13" s="249"/>
      <c r="E13" s="249"/>
      <c r="F13" s="249"/>
      <c r="G13" s="249"/>
      <c r="H13" s="249"/>
    </row>
    <row r="15" spans="2:15" ht="52.5" customHeight="1" x14ac:dyDescent="0.2">
      <c r="B15" s="92"/>
      <c r="C15" s="256" t="s">
        <v>132</v>
      </c>
      <c r="D15" s="257"/>
      <c r="E15" s="257"/>
      <c r="F15" s="257"/>
      <c r="G15" s="257"/>
      <c r="H15" s="258"/>
    </row>
    <row r="16" spans="2:15" ht="15" customHeight="1" x14ac:dyDescent="0.2">
      <c r="B16" s="92"/>
      <c r="C16" s="256" t="s">
        <v>122</v>
      </c>
      <c r="D16" s="257"/>
      <c r="E16" s="257"/>
      <c r="F16" s="257"/>
      <c r="G16" s="257"/>
      <c r="H16" s="92" t="s">
        <v>133</v>
      </c>
    </row>
    <row r="17" spans="2:11" ht="12.95" customHeight="1" x14ac:dyDescent="0.2">
      <c r="B17" s="94" t="s">
        <v>1</v>
      </c>
      <c r="C17" s="246" t="s">
        <v>134</v>
      </c>
      <c r="D17" s="247"/>
      <c r="E17" s="247"/>
      <c r="F17" s="247"/>
      <c r="G17" s="248"/>
      <c r="H17" s="96">
        <f>H10</f>
        <v>0</v>
      </c>
    </row>
    <row r="18" spans="2:11" x14ac:dyDescent="0.2">
      <c r="B18" s="94" t="s">
        <v>2</v>
      </c>
      <c r="C18" s="246" t="s">
        <v>163</v>
      </c>
      <c r="D18" s="247"/>
      <c r="E18" s="247"/>
      <c r="F18" s="247"/>
      <c r="G18" s="248"/>
      <c r="H18" s="96">
        <f>H17*12</f>
        <v>0</v>
      </c>
    </row>
    <row r="19" spans="2:11" ht="21" customHeight="1" x14ac:dyDescent="0.2">
      <c r="B19" s="94" t="s">
        <v>3</v>
      </c>
      <c r="C19" s="246" t="s">
        <v>164</v>
      </c>
      <c r="D19" s="247"/>
      <c r="E19" s="247"/>
      <c r="F19" s="247"/>
      <c r="G19" s="248"/>
      <c r="H19" s="96">
        <f>H17*24</f>
        <v>0</v>
      </c>
    </row>
    <row r="20" spans="2:11" x14ac:dyDescent="0.2">
      <c r="K20" s="106"/>
    </row>
    <row r="21" spans="2:11" x14ac:dyDescent="0.2">
      <c r="K21" s="106"/>
    </row>
    <row r="22" spans="2:11" x14ac:dyDescent="0.2">
      <c r="H22" s="106"/>
    </row>
    <row r="23" spans="2:11" x14ac:dyDescent="0.2">
      <c r="H23" s="106"/>
    </row>
    <row r="24" spans="2:11" x14ac:dyDescent="0.2">
      <c r="H24" s="106"/>
    </row>
    <row r="25" spans="2:11" x14ac:dyDescent="0.2">
      <c r="H25" s="106"/>
    </row>
  </sheetData>
  <mergeCells count="14">
    <mergeCell ref="C18:G18"/>
    <mergeCell ref="C19:G19"/>
    <mergeCell ref="C2:H2"/>
    <mergeCell ref="B4:C4"/>
    <mergeCell ref="B5:C5"/>
    <mergeCell ref="B10:G10"/>
    <mergeCell ref="C13:H13"/>
    <mergeCell ref="B6:C6"/>
    <mergeCell ref="B7:C7"/>
    <mergeCell ref="B8:C8"/>
    <mergeCell ref="B9:C9"/>
    <mergeCell ref="C15:H15"/>
    <mergeCell ref="C16:G16"/>
    <mergeCell ref="C17:G17"/>
  </mergeCells>
  <pageMargins left="0.78740157499999996" right="0.78740157499999996" top="0.984251969" bottom="0.984251969" header="0.49212598499999999" footer="0.49212598499999999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0000"/>
  </sheetPr>
  <dimension ref="A1:L132"/>
  <sheetViews>
    <sheetView zoomScaleNormal="100" workbookViewId="0">
      <selection activeCell="E10" sqref="E10:G10"/>
    </sheetView>
  </sheetViews>
  <sheetFormatPr defaultColWidth="15.28515625" defaultRowHeight="15" x14ac:dyDescent="0.25"/>
  <cols>
    <col min="1" max="1" width="12.140625" style="85" customWidth="1"/>
    <col min="2" max="2" width="15.28515625" style="85"/>
    <col min="3" max="4" width="15.28515625" style="86"/>
    <col min="5" max="5" width="20.28515625" style="86" customWidth="1"/>
    <col min="6" max="6" width="14.140625" style="87" bestFit="1" customWidth="1"/>
    <col min="7" max="7" width="17" style="86" customWidth="1"/>
    <col min="8" max="10" width="15.28515625" style="1" customWidth="1"/>
    <col min="11" max="11" width="15.28515625" style="1"/>
    <col min="12" max="12" width="15.28515625" style="2"/>
  </cols>
  <sheetData>
    <row r="1" spans="1:7" x14ac:dyDescent="0.25">
      <c r="A1" s="219" t="s">
        <v>35</v>
      </c>
      <c r="B1" s="220"/>
      <c r="C1" s="220"/>
      <c r="D1" s="220"/>
      <c r="E1" s="220"/>
      <c r="F1" s="220"/>
      <c r="G1" s="221"/>
    </row>
    <row r="2" spans="1:7" x14ac:dyDescent="0.25">
      <c r="A2" s="3"/>
      <c r="B2" s="4"/>
      <c r="C2" s="4"/>
      <c r="D2" s="4"/>
      <c r="E2" s="4"/>
      <c r="F2" s="4"/>
      <c r="G2" s="5"/>
    </row>
    <row r="3" spans="1:7" x14ac:dyDescent="0.25">
      <c r="A3" s="222" t="s">
        <v>162</v>
      </c>
      <c r="B3" s="222"/>
      <c r="C3" s="222"/>
      <c r="D3" s="155" t="s">
        <v>165</v>
      </c>
      <c r="E3" s="156"/>
      <c r="F3" s="156"/>
      <c r="G3" s="157"/>
    </row>
    <row r="4" spans="1:7" x14ac:dyDescent="0.25">
      <c r="A4" s="203"/>
      <c r="B4" s="204"/>
      <c r="C4" s="204"/>
      <c r="D4" s="204"/>
      <c r="E4" s="204"/>
      <c r="F4" s="204"/>
      <c r="G4" s="205"/>
    </row>
    <row r="5" spans="1:7" x14ac:dyDescent="0.25">
      <c r="A5" s="214" t="s">
        <v>36</v>
      </c>
      <c r="B5" s="215"/>
      <c r="C5" s="215"/>
      <c r="D5" s="215"/>
      <c r="E5" s="215"/>
      <c r="F5" s="215"/>
      <c r="G5" s="216"/>
    </row>
    <row r="6" spans="1:7" x14ac:dyDescent="0.25">
      <c r="A6" s="8"/>
      <c r="B6" s="9"/>
      <c r="C6" s="10"/>
      <c r="D6" s="10"/>
      <c r="E6" s="10"/>
      <c r="F6" s="10"/>
      <c r="G6" s="11"/>
    </row>
    <row r="7" spans="1:7" x14ac:dyDescent="0.25">
      <c r="A7" s="217" t="s">
        <v>37</v>
      </c>
      <c r="B7" s="182"/>
      <c r="C7" s="182"/>
      <c r="D7" s="183"/>
      <c r="E7" s="223"/>
      <c r="F7" s="156"/>
      <c r="G7" s="157"/>
    </row>
    <row r="8" spans="1:7" x14ac:dyDescent="0.25">
      <c r="A8" s="217" t="s">
        <v>38</v>
      </c>
      <c r="B8" s="182"/>
      <c r="C8" s="182"/>
      <c r="D8" s="183"/>
      <c r="E8" s="155" t="s">
        <v>136</v>
      </c>
      <c r="F8" s="156"/>
      <c r="G8" s="157"/>
    </row>
    <row r="9" spans="1:7" x14ac:dyDescent="0.25">
      <c r="A9" s="217" t="s">
        <v>39</v>
      </c>
      <c r="B9" s="182"/>
      <c r="C9" s="182"/>
      <c r="D9" s="183"/>
      <c r="E9" s="155"/>
      <c r="F9" s="156"/>
      <c r="G9" s="157"/>
    </row>
    <row r="10" spans="1:7" x14ac:dyDescent="0.25">
      <c r="A10" s="217" t="s">
        <v>40</v>
      </c>
      <c r="B10" s="182"/>
      <c r="C10" s="182"/>
      <c r="D10" s="183"/>
      <c r="E10" s="155"/>
      <c r="F10" s="156"/>
      <c r="G10" s="157"/>
    </row>
    <row r="11" spans="1:7" x14ac:dyDescent="0.25">
      <c r="A11" s="12"/>
      <c r="B11" s="13"/>
      <c r="C11" s="13"/>
      <c r="D11" s="13"/>
      <c r="E11" s="13"/>
      <c r="F11" s="13"/>
      <c r="G11" s="14"/>
    </row>
    <row r="12" spans="1:7" x14ac:dyDescent="0.25">
      <c r="A12" s="214" t="s">
        <v>41</v>
      </c>
      <c r="B12" s="215"/>
      <c r="C12" s="215"/>
      <c r="D12" s="215"/>
      <c r="E12" s="215"/>
      <c r="F12" s="215"/>
      <c r="G12" s="216"/>
    </row>
    <row r="13" spans="1:7" x14ac:dyDescent="0.25">
      <c r="A13" s="155" t="s">
        <v>0</v>
      </c>
      <c r="B13" s="156"/>
      <c r="C13" s="157"/>
      <c r="D13" s="155" t="s">
        <v>42</v>
      </c>
      <c r="E13" s="157"/>
      <c r="F13" s="155" t="s">
        <v>43</v>
      </c>
      <c r="G13" s="157"/>
    </row>
    <row r="14" spans="1:7" ht="23.25" customHeight="1" x14ac:dyDescent="0.25">
      <c r="A14" s="224" t="s">
        <v>137</v>
      </c>
      <c r="B14" s="225"/>
      <c r="C14" s="225"/>
      <c r="D14" s="179" t="s">
        <v>44</v>
      </c>
      <c r="E14" s="181"/>
      <c r="F14" s="179"/>
      <c r="G14" s="181"/>
    </row>
    <row r="15" spans="1:7" x14ac:dyDescent="0.25">
      <c r="A15" s="16"/>
      <c r="B15" s="4"/>
      <c r="C15" s="4"/>
      <c r="D15" s="17"/>
      <c r="E15" s="17"/>
      <c r="F15" s="18"/>
      <c r="G15" s="19"/>
    </row>
    <row r="16" spans="1:7" x14ac:dyDescent="0.25">
      <c r="A16" s="214" t="s">
        <v>45</v>
      </c>
      <c r="B16" s="215"/>
      <c r="C16" s="215"/>
      <c r="D16" s="215"/>
      <c r="E16" s="215"/>
      <c r="F16" s="215"/>
      <c r="G16" s="216"/>
    </row>
    <row r="17" spans="1:8" x14ac:dyDescent="0.25">
      <c r="A17" s="6"/>
      <c r="B17" s="7"/>
      <c r="C17" s="20"/>
      <c r="D17" s="20"/>
      <c r="E17" s="20"/>
      <c r="F17" s="20"/>
      <c r="G17" s="21"/>
    </row>
    <row r="18" spans="1:8" x14ac:dyDescent="0.25">
      <c r="A18" s="226" t="s">
        <v>46</v>
      </c>
      <c r="B18" s="226"/>
      <c r="C18" s="226"/>
      <c r="D18" s="226"/>
      <c r="E18" s="226"/>
      <c r="F18" s="226"/>
      <c r="G18" s="226"/>
    </row>
    <row r="19" spans="1:8" x14ac:dyDescent="0.25">
      <c r="A19" s="203" t="s">
        <v>47</v>
      </c>
      <c r="B19" s="204"/>
      <c r="C19" s="204"/>
      <c r="D19" s="204"/>
      <c r="E19" s="204"/>
      <c r="F19" s="204"/>
      <c r="G19" s="205"/>
    </row>
    <row r="20" spans="1:8" x14ac:dyDescent="0.25">
      <c r="A20" s="217" t="s">
        <v>48</v>
      </c>
      <c r="B20" s="182"/>
      <c r="C20" s="182"/>
      <c r="D20" s="182"/>
      <c r="E20" s="182"/>
      <c r="F20" s="183"/>
      <c r="G20" s="22" t="s">
        <v>119</v>
      </c>
    </row>
    <row r="21" spans="1:8" x14ac:dyDescent="0.25">
      <c r="A21" s="218" t="s">
        <v>49</v>
      </c>
      <c r="B21" s="182"/>
      <c r="C21" s="182"/>
      <c r="D21" s="182"/>
      <c r="E21" s="182"/>
      <c r="F21" s="183"/>
      <c r="G21" s="48" t="s">
        <v>121</v>
      </c>
    </row>
    <row r="22" spans="1:8" ht="14.45" customHeight="1" x14ac:dyDescent="0.25">
      <c r="A22" s="218" t="s">
        <v>50</v>
      </c>
      <c r="B22" s="182"/>
      <c r="C22" s="182"/>
      <c r="D22" s="182"/>
      <c r="E22" s="182"/>
      <c r="F22" s="183"/>
      <c r="G22" s="129"/>
    </row>
    <row r="23" spans="1:8" x14ac:dyDescent="0.25">
      <c r="A23" s="218" t="s">
        <v>51</v>
      </c>
      <c r="B23" s="182"/>
      <c r="C23" s="182"/>
      <c r="D23" s="182"/>
      <c r="E23" s="182"/>
      <c r="F23" s="183"/>
      <c r="G23" s="130" t="s">
        <v>120</v>
      </c>
    </row>
    <row r="24" spans="1:8" x14ac:dyDescent="0.25">
      <c r="A24" s="217" t="s">
        <v>52</v>
      </c>
      <c r="B24" s="182"/>
      <c r="C24" s="182"/>
      <c r="D24" s="182"/>
      <c r="E24" s="182"/>
      <c r="F24" s="183"/>
      <c r="G24" s="24"/>
    </row>
    <row r="25" spans="1:8" x14ac:dyDescent="0.25">
      <c r="A25" s="25"/>
      <c r="B25" s="26"/>
      <c r="C25" s="26"/>
      <c r="D25" s="26"/>
      <c r="E25" s="26"/>
      <c r="F25" s="26"/>
      <c r="G25" s="27"/>
    </row>
    <row r="26" spans="1:8" x14ac:dyDescent="0.25">
      <c r="A26" s="214" t="s">
        <v>53</v>
      </c>
      <c r="B26" s="215"/>
      <c r="C26" s="215"/>
      <c r="D26" s="215"/>
      <c r="E26" s="215"/>
      <c r="F26" s="215"/>
      <c r="G26" s="216"/>
    </row>
    <row r="27" spans="1:8" x14ac:dyDescent="0.25">
      <c r="A27" s="38">
        <v>1</v>
      </c>
      <c r="B27" s="203" t="s">
        <v>6</v>
      </c>
      <c r="C27" s="210"/>
      <c r="D27" s="210"/>
      <c r="E27" s="210"/>
      <c r="F27" s="211"/>
      <c r="G27" s="38" t="s">
        <v>7</v>
      </c>
    </row>
    <row r="28" spans="1:8" x14ac:dyDescent="0.25">
      <c r="A28" s="125" t="s">
        <v>1</v>
      </c>
      <c r="B28" s="206" t="s">
        <v>12</v>
      </c>
      <c r="C28" s="166"/>
      <c r="D28" s="166"/>
      <c r="E28" s="166"/>
      <c r="F28" s="167"/>
      <c r="G28" s="126">
        <f>G22</f>
        <v>0</v>
      </c>
      <c r="H28" s="31"/>
    </row>
    <row r="29" spans="1:8" x14ac:dyDescent="0.25">
      <c r="A29" s="127" t="s">
        <v>2</v>
      </c>
      <c r="B29" s="165" t="s">
        <v>13</v>
      </c>
      <c r="C29" s="166"/>
      <c r="D29" s="166"/>
      <c r="E29" s="166"/>
      <c r="F29" s="167"/>
      <c r="G29" s="126">
        <f>G28*30%</f>
        <v>0</v>
      </c>
      <c r="H29" s="31"/>
    </row>
    <row r="30" spans="1:8" x14ac:dyDescent="0.25">
      <c r="A30" s="88" t="s">
        <v>3</v>
      </c>
      <c r="B30" s="165" t="s">
        <v>114</v>
      </c>
      <c r="C30" s="166"/>
      <c r="D30" s="166"/>
      <c r="E30" s="166"/>
      <c r="F30" s="167"/>
      <c r="G30" s="30">
        <v>0</v>
      </c>
      <c r="H30" s="31"/>
    </row>
    <row r="31" spans="1:8" x14ac:dyDescent="0.25">
      <c r="A31" s="88" t="s">
        <v>4</v>
      </c>
      <c r="B31" s="165" t="s">
        <v>115</v>
      </c>
      <c r="C31" s="166"/>
      <c r="D31" s="166"/>
      <c r="E31" s="166"/>
      <c r="F31" s="167"/>
      <c r="G31" s="30">
        <f>G25</f>
        <v>0</v>
      </c>
      <c r="H31" s="31"/>
    </row>
    <row r="32" spans="1:8" x14ac:dyDescent="0.25">
      <c r="A32" s="88" t="s">
        <v>5</v>
      </c>
      <c r="B32" s="165" t="s">
        <v>116</v>
      </c>
      <c r="C32" s="212"/>
      <c r="D32" s="212"/>
      <c r="E32" s="212"/>
      <c r="F32" s="213"/>
      <c r="G32" s="30">
        <v>0</v>
      </c>
      <c r="H32" s="31"/>
    </row>
    <row r="33" spans="1:8" x14ac:dyDescent="0.25">
      <c r="A33" s="207" t="s">
        <v>54</v>
      </c>
      <c r="B33" s="208"/>
      <c r="C33" s="208"/>
      <c r="D33" s="208"/>
      <c r="E33" s="208"/>
      <c r="F33" s="209"/>
      <c r="G33" s="32">
        <f>SUM(G28:G32)</f>
        <v>0</v>
      </c>
      <c r="H33" s="33"/>
    </row>
    <row r="34" spans="1:8" x14ac:dyDescent="0.25">
      <c r="A34" s="34"/>
      <c r="B34" s="35"/>
      <c r="C34" s="36"/>
      <c r="D34" s="36"/>
      <c r="E34" s="36"/>
      <c r="F34" s="36"/>
      <c r="G34" s="37"/>
    </row>
    <row r="35" spans="1:8" x14ac:dyDescent="0.25">
      <c r="A35" s="214" t="s">
        <v>55</v>
      </c>
      <c r="B35" s="215"/>
      <c r="C35" s="215"/>
      <c r="D35" s="215"/>
      <c r="E35" s="215"/>
      <c r="F35" s="215"/>
      <c r="G35" s="216"/>
    </row>
    <row r="36" spans="1:8" x14ac:dyDescent="0.25">
      <c r="A36" s="214" t="s">
        <v>149</v>
      </c>
      <c r="B36" s="215"/>
      <c r="C36" s="215"/>
      <c r="D36" s="215"/>
      <c r="E36" s="215"/>
      <c r="F36" s="215"/>
      <c r="G36" s="216"/>
    </row>
    <row r="37" spans="1:8" x14ac:dyDescent="0.25">
      <c r="A37" s="38" t="s">
        <v>14</v>
      </c>
      <c r="B37" s="203" t="s">
        <v>153</v>
      </c>
      <c r="C37" s="204"/>
      <c r="D37" s="204"/>
      <c r="E37" s="204"/>
      <c r="F37" s="205"/>
      <c r="G37" s="38" t="s">
        <v>7</v>
      </c>
    </row>
    <row r="38" spans="1:8" x14ac:dyDescent="0.25">
      <c r="A38" s="39" t="s">
        <v>1</v>
      </c>
      <c r="B38" s="206" t="s">
        <v>57</v>
      </c>
      <c r="C38" s="166"/>
      <c r="D38" s="166"/>
      <c r="E38" s="167"/>
      <c r="F38" s="40">
        <f>(1/12)</f>
        <v>8.3299999999999999E-2</v>
      </c>
      <c r="G38" s="41">
        <f>F38*G$33</f>
        <v>0</v>
      </c>
      <c r="H38" s="42"/>
    </row>
    <row r="39" spans="1:8" x14ac:dyDescent="0.25">
      <c r="A39" s="39" t="s">
        <v>2</v>
      </c>
      <c r="B39" s="109" t="s">
        <v>150</v>
      </c>
      <c r="C39" s="43"/>
      <c r="D39" s="43"/>
      <c r="E39" s="43"/>
      <c r="F39" s="40">
        <v>3.7699999999999997E-2</v>
      </c>
      <c r="G39" s="41">
        <f>F39*G$33</f>
        <v>0</v>
      </c>
      <c r="H39" s="42"/>
    </row>
    <row r="40" spans="1:8" x14ac:dyDescent="0.25">
      <c r="A40" s="207" t="s">
        <v>58</v>
      </c>
      <c r="B40" s="208"/>
      <c r="C40" s="208"/>
      <c r="D40" s="208"/>
      <c r="E40" s="209"/>
      <c r="F40" s="44">
        <f>SUM(F38:F39)</f>
        <v>0.121</v>
      </c>
      <c r="G40" s="45">
        <f>SUM(G38:G39)</f>
        <v>0</v>
      </c>
      <c r="H40" s="42"/>
    </row>
    <row r="41" spans="1:8" x14ac:dyDescent="0.25">
      <c r="A41" s="8"/>
      <c r="B41" s="9"/>
      <c r="C41" s="46"/>
      <c r="D41" s="46"/>
      <c r="E41" s="46"/>
      <c r="F41" s="46"/>
      <c r="G41" s="47"/>
    </row>
    <row r="42" spans="1:8" x14ac:dyDescent="0.25">
      <c r="A42" s="175" t="s">
        <v>59</v>
      </c>
      <c r="B42" s="175"/>
      <c r="C42" s="175"/>
      <c r="D42" s="175"/>
      <c r="E42" s="175"/>
      <c r="F42" s="175"/>
      <c r="G42" s="175" t="s">
        <v>60</v>
      </c>
    </row>
    <row r="43" spans="1:8" x14ac:dyDescent="0.25">
      <c r="A43" s="48" t="s">
        <v>15</v>
      </c>
      <c r="B43" s="195" t="s">
        <v>61</v>
      </c>
      <c r="C43" s="196"/>
      <c r="D43" s="196"/>
      <c r="E43" s="197"/>
      <c r="F43" s="48" t="s">
        <v>62</v>
      </c>
      <c r="G43" s="48" t="s">
        <v>7</v>
      </c>
    </row>
    <row r="44" spans="1:8" x14ac:dyDescent="0.25">
      <c r="A44" s="49" t="s">
        <v>1</v>
      </c>
      <c r="B44" s="187" t="s">
        <v>16</v>
      </c>
      <c r="C44" s="198"/>
      <c r="D44" s="198"/>
      <c r="E44" s="199"/>
      <c r="F44" s="50">
        <v>0.2</v>
      </c>
      <c r="G44" s="51">
        <f>F44*(G40+G$33)</f>
        <v>0</v>
      </c>
    </row>
    <row r="45" spans="1:8" x14ac:dyDescent="0.25">
      <c r="A45" s="49" t="s">
        <v>2</v>
      </c>
      <c r="B45" s="187" t="s">
        <v>17</v>
      </c>
      <c r="C45" s="198"/>
      <c r="D45" s="198"/>
      <c r="E45" s="199"/>
      <c r="F45" s="50">
        <v>2.5000000000000001E-2</v>
      </c>
      <c r="G45" s="51">
        <f>F45*(G40+G$33)</f>
        <v>0</v>
      </c>
    </row>
    <row r="46" spans="1:8" x14ac:dyDescent="0.25">
      <c r="A46" s="49" t="s">
        <v>3</v>
      </c>
      <c r="B46" s="184" t="s">
        <v>161</v>
      </c>
      <c r="C46" s="185"/>
      <c r="D46" s="185"/>
      <c r="E46" s="186"/>
      <c r="F46" s="52">
        <v>1.4999999999999999E-2</v>
      </c>
      <c r="G46" s="51">
        <f>F46*(G40+G$33)</f>
        <v>0</v>
      </c>
    </row>
    <row r="47" spans="1:8" x14ac:dyDescent="0.25">
      <c r="A47" s="49" t="s">
        <v>4</v>
      </c>
      <c r="B47" s="187" t="s">
        <v>63</v>
      </c>
      <c r="C47" s="185"/>
      <c r="D47" s="185"/>
      <c r="E47" s="186"/>
      <c r="F47" s="50">
        <v>1.4999999999999999E-2</v>
      </c>
      <c r="G47" s="51">
        <f>F47*(G40+G$33)</f>
        <v>0</v>
      </c>
    </row>
    <row r="48" spans="1:8" x14ac:dyDescent="0.25">
      <c r="A48" s="49" t="s">
        <v>5</v>
      </c>
      <c r="B48" s="187" t="s">
        <v>64</v>
      </c>
      <c r="C48" s="185"/>
      <c r="D48" s="185"/>
      <c r="E48" s="186"/>
      <c r="F48" s="50">
        <v>0.01</v>
      </c>
      <c r="G48" s="51">
        <f>F48*(G40+G$33)</f>
        <v>0</v>
      </c>
    </row>
    <row r="49" spans="1:9" x14ac:dyDescent="0.25">
      <c r="A49" s="49" t="s">
        <v>18</v>
      </c>
      <c r="B49" s="187" t="s">
        <v>19</v>
      </c>
      <c r="C49" s="185"/>
      <c r="D49" s="185"/>
      <c r="E49" s="186"/>
      <c r="F49" s="50">
        <v>6.0000000000000001E-3</v>
      </c>
      <c r="G49" s="51">
        <f>F49*(G40+G$33)</f>
        <v>0</v>
      </c>
    </row>
    <row r="50" spans="1:9" x14ac:dyDescent="0.25">
      <c r="A50" s="49" t="s">
        <v>20</v>
      </c>
      <c r="B50" s="187" t="s">
        <v>21</v>
      </c>
      <c r="C50" s="185"/>
      <c r="D50" s="185"/>
      <c r="E50" s="186"/>
      <c r="F50" s="50">
        <v>2E-3</v>
      </c>
      <c r="G50" s="51">
        <f>F50*(G40+G$33)</f>
        <v>0</v>
      </c>
    </row>
    <row r="51" spans="1:9" x14ac:dyDescent="0.25">
      <c r="A51" s="49" t="s">
        <v>22</v>
      </c>
      <c r="B51" s="187" t="s">
        <v>23</v>
      </c>
      <c r="C51" s="185"/>
      <c r="D51" s="185"/>
      <c r="E51" s="186"/>
      <c r="F51" s="50">
        <v>0.08</v>
      </c>
      <c r="G51" s="51">
        <f>F51*(G40+G$33)</f>
        <v>0</v>
      </c>
    </row>
    <row r="52" spans="1:9" x14ac:dyDescent="0.25">
      <c r="A52" s="200" t="s">
        <v>65</v>
      </c>
      <c r="B52" s="201"/>
      <c r="C52" s="201"/>
      <c r="D52" s="201"/>
      <c r="E52" s="202"/>
      <c r="F52" s="53">
        <f>SUM(F44:F51)</f>
        <v>0.35299999999999998</v>
      </c>
      <c r="G52" s="54">
        <f>SUM(G44:G51)</f>
        <v>0</v>
      </c>
    </row>
    <row r="53" spans="1:9" x14ac:dyDescent="0.25">
      <c r="A53" s="55"/>
      <c r="B53" s="56"/>
      <c r="C53" s="56"/>
      <c r="D53" s="56"/>
      <c r="E53" s="56"/>
      <c r="F53" s="56"/>
      <c r="G53" s="57"/>
    </row>
    <row r="54" spans="1:9" x14ac:dyDescent="0.25">
      <c r="A54" s="175" t="s">
        <v>24</v>
      </c>
      <c r="B54" s="175"/>
      <c r="C54" s="175"/>
      <c r="D54" s="175"/>
      <c r="E54" s="175"/>
      <c r="F54" s="175"/>
      <c r="G54" s="175" t="s">
        <v>60</v>
      </c>
    </row>
    <row r="55" spans="1:9" x14ac:dyDescent="0.25">
      <c r="A55" s="38" t="s">
        <v>25</v>
      </c>
      <c r="B55" s="203" t="s">
        <v>66</v>
      </c>
      <c r="C55" s="204"/>
      <c r="D55" s="204"/>
      <c r="E55" s="204"/>
      <c r="F55" s="205"/>
      <c r="G55" s="38" t="s">
        <v>7</v>
      </c>
    </row>
    <row r="56" spans="1:9" ht="15" customHeight="1" x14ac:dyDescent="0.25">
      <c r="A56" s="122" t="s">
        <v>1</v>
      </c>
      <c r="B56" s="171" t="s">
        <v>67</v>
      </c>
      <c r="C56" s="169"/>
      <c r="D56" s="169"/>
      <c r="E56" s="169"/>
      <c r="F56" s="121"/>
      <c r="G56" s="128"/>
      <c r="H56" s="124"/>
    </row>
    <row r="57" spans="1:9" x14ac:dyDescent="0.25">
      <c r="A57" s="89" t="s">
        <v>2</v>
      </c>
      <c r="B57" s="168" t="s">
        <v>117</v>
      </c>
      <c r="C57" s="169"/>
      <c r="D57" s="169"/>
      <c r="E57" s="169"/>
      <c r="F57" s="170"/>
      <c r="G57" s="58"/>
      <c r="H57" s="59"/>
    </row>
    <row r="58" spans="1:9" ht="15" customHeight="1" x14ac:dyDescent="0.25">
      <c r="A58" s="15" t="s">
        <v>3</v>
      </c>
      <c r="B58" s="188" t="s">
        <v>68</v>
      </c>
      <c r="C58" s="189"/>
      <c r="D58" s="189"/>
      <c r="E58" s="189"/>
      <c r="F58" s="190"/>
      <c r="G58" s="41"/>
      <c r="H58" s="101"/>
      <c r="I58" s="61"/>
    </row>
    <row r="59" spans="1:9" ht="15" customHeight="1" x14ac:dyDescent="0.25">
      <c r="A59" s="15" t="s">
        <v>4</v>
      </c>
      <c r="B59" s="188" t="s">
        <v>69</v>
      </c>
      <c r="C59" s="189"/>
      <c r="D59" s="189"/>
      <c r="E59" s="189"/>
      <c r="F59" s="190"/>
      <c r="G59" s="58"/>
      <c r="H59" s="102"/>
      <c r="I59" s="61"/>
    </row>
    <row r="60" spans="1:9" x14ac:dyDescent="0.25">
      <c r="A60" s="15" t="s">
        <v>5</v>
      </c>
      <c r="B60" s="191" t="s">
        <v>70</v>
      </c>
      <c r="C60" s="192"/>
      <c r="D60" s="192"/>
      <c r="E60" s="192"/>
      <c r="F60" s="193"/>
      <c r="G60" s="58"/>
      <c r="H60" s="60"/>
      <c r="I60" s="61"/>
    </row>
    <row r="61" spans="1:9" x14ac:dyDescent="0.25">
      <c r="A61" s="15" t="s">
        <v>18</v>
      </c>
      <c r="B61" s="194" t="s">
        <v>118</v>
      </c>
      <c r="C61" s="192"/>
      <c r="D61" s="192"/>
      <c r="E61" s="192"/>
      <c r="F61" s="193"/>
      <c r="G61" s="58"/>
      <c r="H61" s="61"/>
      <c r="I61" s="61"/>
    </row>
    <row r="62" spans="1:9" x14ac:dyDescent="0.25">
      <c r="A62" s="90" t="s">
        <v>4</v>
      </c>
      <c r="B62" s="194" t="s">
        <v>135</v>
      </c>
      <c r="C62" s="192"/>
      <c r="D62" s="192"/>
      <c r="E62" s="192"/>
      <c r="F62" s="193"/>
      <c r="G62" s="98">
        <v>0</v>
      </c>
      <c r="H62" s="61"/>
      <c r="I62" s="61"/>
    </row>
    <row r="63" spans="1:9" x14ac:dyDescent="0.25">
      <c r="A63" s="161" t="s">
        <v>71</v>
      </c>
      <c r="B63" s="162"/>
      <c r="C63" s="162"/>
      <c r="D63" s="162"/>
      <c r="E63" s="162"/>
      <c r="F63" s="163"/>
      <c r="G63" s="54">
        <f>SUM(G56:G62)</f>
        <v>0</v>
      </c>
    </row>
    <row r="64" spans="1:9" x14ac:dyDescent="0.25">
      <c r="A64" s="62"/>
      <c r="B64" s="63"/>
      <c r="C64" s="63"/>
      <c r="D64" s="63"/>
      <c r="E64" s="63"/>
      <c r="F64" s="63"/>
      <c r="G64" s="64"/>
    </row>
    <row r="65" spans="1:8" x14ac:dyDescent="0.25">
      <c r="A65" s="175" t="s">
        <v>72</v>
      </c>
      <c r="B65" s="175"/>
      <c r="C65" s="175"/>
      <c r="D65" s="175"/>
      <c r="E65" s="175"/>
      <c r="F65" s="175"/>
      <c r="G65" s="175" t="s">
        <v>60</v>
      </c>
    </row>
    <row r="66" spans="1:8" x14ac:dyDescent="0.25">
      <c r="A66" s="65">
        <v>2</v>
      </c>
      <c r="B66" s="155" t="s">
        <v>73</v>
      </c>
      <c r="C66" s="156"/>
      <c r="D66" s="156"/>
      <c r="E66" s="156"/>
      <c r="F66" s="157"/>
      <c r="G66" s="65" t="s">
        <v>7</v>
      </c>
    </row>
    <row r="67" spans="1:8" ht="15" customHeight="1" x14ac:dyDescent="0.25">
      <c r="A67" s="66" t="s">
        <v>14</v>
      </c>
      <c r="B67" s="158" t="s">
        <v>56</v>
      </c>
      <c r="C67" s="159"/>
      <c r="D67" s="159"/>
      <c r="E67" s="159"/>
      <c r="F67" s="160"/>
      <c r="G67" s="67">
        <f>G40</f>
        <v>0</v>
      </c>
    </row>
    <row r="68" spans="1:8" ht="15" customHeight="1" x14ac:dyDescent="0.25">
      <c r="A68" s="66" t="s">
        <v>15</v>
      </c>
      <c r="B68" s="158" t="s">
        <v>61</v>
      </c>
      <c r="C68" s="159"/>
      <c r="D68" s="159"/>
      <c r="E68" s="159"/>
      <c r="F68" s="160"/>
      <c r="G68" s="67">
        <f>G52</f>
        <v>0</v>
      </c>
    </row>
    <row r="69" spans="1:8" ht="15" customHeight="1" x14ac:dyDescent="0.25">
      <c r="A69" s="66" t="s">
        <v>25</v>
      </c>
      <c r="B69" s="158" t="s">
        <v>74</v>
      </c>
      <c r="C69" s="159"/>
      <c r="D69" s="159"/>
      <c r="E69" s="159"/>
      <c r="F69" s="160"/>
      <c r="G69" s="67">
        <f>G63</f>
        <v>0</v>
      </c>
    </row>
    <row r="70" spans="1:8" x14ac:dyDescent="0.25">
      <c r="A70" s="161" t="s">
        <v>75</v>
      </c>
      <c r="B70" s="162"/>
      <c r="C70" s="162"/>
      <c r="D70" s="162"/>
      <c r="E70" s="162"/>
      <c r="F70" s="163"/>
      <c r="G70" s="68">
        <f>SUM(G67:G69)</f>
        <v>0</v>
      </c>
    </row>
    <row r="71" spans="1:8" x14ac:dyDescent="0.25">
      <c r="A71" s="69"/>
      <c r="B71" s="70"/>
      <c r="C71" s="70"/>
      <c r="D71" s="70"/>
      <c r="E71" s="70"/>
      <c r="F71" s="70"/>
      <c r="G71" s="71"/>
    </row>
    <row r="72" spans="1:8" x14ac:dyDescent="0.25">
      <c r="A72" s="175" t="s">
        <v>76</v>
      </c>
      <c r="B72" s="175"/>
      <c r="C72" s="175"/>
      <c r="D72" s="175"/>
      <c r="E72" s="175"/>
      <c r="F72" s="175"/>
      <c r="G72" s="175" t="s">
        <v>60</v>
      </c>
    </row>
    <row r="73" spans="1:8" x14ac:dyDescent="0.25">
      <c r="A73" s="65">
        <v>3</v>
      </c>
      <c r="B73" s="155" t="s">
        <v>26</v>
      </c>
      <c r="C73" s="156"/>
      <c r="D73" s="156"/>
      <c r="E73" s="156"/>
      <c r="F73" s="157"/>
      <c r="G73" s="65" t="s">
        <v>7</v>
      </c>
    </row>
    <row r="74" spans="1:8" ht="15" customHeight="1" x14ac:dyDescent="0.25">
      <c r="A74" s="66" t="s">
        <v>1</v>
      </c>
      <c r="B74" s="187" t="s">
        <v>27</v>
      </c>
      <c r="C74" s="185"/>
      <c r="D74" s="185"/>
      <c r="E74" s="186"/>
      <c r="F74" s="118">
        <v>8.0000000000000004E-4</v>
      </c>
      <c r="G74" s="67">
        <f t="shared" ref="G74:G79" si="0">F74*G$33</f>
        <v>0</v>
      </c>
      <c r="H74" s="73"/>
    </row>
    <row r="75" spans="1:8" ht="15" customHeight="1" x14ac:dyDescent="0.25">
      <c r="A75" s="66" t="s">
        <v>2</v>
      </c>
      <c r="B75" s="158" t="s">
        <v>28</v>
      </c>
      <c r="C75" s="159"/>
      <c r="D75" s="159"/>
      <c r="E75" s="160"/>
      <c r="F75" s="118">
        <v>1E-4</v>
      </c>
      <c r="G75" s="67">
        <f t="shared" si="0"/>
        <v>0</v>
      </c>
      <c r="H75" s="73"/>
    </row>
    <row r="76" spans="1:8" ht="15" customHeight="1" x14ac:dyDescent="0.25">
      <c r="A76" s="66" t="s">
        <v>3</v>
      </c>
      <c r="B76" s="184" t="s">
        <v>159</v>
      </c>
      <c r="C76" s="185"/>
      <c r="D76" s="185"/>
      <c r="E76" s="186"/>
      <c r="F76" s="72">
        <v>0.04</v>
      </c>
      <c r="G76" s="67">
        <f>F76*G$33</f>
        <v>0</v>
      </c>
      <c r="H76" s="73"/>
    </row>
    <row r="77" spans="1:8" ht="15" customHeight="1" x14ac:dyDescent="0.25">
      <c r="A77" s="66" t="s">
        <v>4</v>
      </c>
      <c r="B77" s="187" t="s">
        <v>29</v>
      </c>
      <c r="C77" s="185"/>
      <c r="D77" s="185"/>
      <c r="E77" s="186"/>
      <c r="F77" s="118">
        <v>1.0500000000000001E-2</v>
      </c>
      <c r="G77" s="67">
        <f t="shared" si="0"/>
        <v>0</v>
      </c>
      <c r="H77" s="73"/>
    </row>
    <row r="78" spans="1:8" ht="15" customHeight="1" x14ac:dyDescent="0.25">
      <c r="A78" s="66" t="s">
        <v>5</v>
      </c>
      <c r="B78" s="187" t="s">
        <v>78</v>
      </c>
      <c r="C78" s="185"/>
      <c r="D78" s="185"/>
      <c r="E78" s="186"/>
      <c r="F78" s="118">
        <v>3.8999999999999998E-3</v>
      </c>
      <c r="G78" s="67">
        <f t="shared" si="0"/>
        <v>0</v>
      </c>
      <c r="H78" s="108"/>
    </row>
    <row r="79" spans="1:8" ht="15" customHeight="1" x14ac:dyDescent="0.25">
      <c r="A79" s="66" t="s">
        <v>18</v>
      </c>
      <c r="B79" s="176" t="s">
        <v>160</v>
      </c>
      <c r="C79" s="159"/>
      <c r="D79" s="159"/>
      <c r="E79" s="160"/>
      <c r="F79" s="72">
        <v>0</v>
      </c>
      <c r="G79" s="67">
        <f t="shared" si="0"/>
        <v>0</v>
      </c>
      <c r="H79" s="73"/>
    </row>
    <row r="80" spans="1:8" ht="15" customHeight="1" x14ac:dyDescent="0.25">
      <c r="A80" s="155" t="s">
        <v>80</v>
      </c>
      <c r="B80" s="156"/>
      <c r="C80" s="156"/>
      <c r="D80" s="156"/>
      <c r="E80" s="157"/>
      <c r="F80" s="123">
        <f>SUM(F74:F79)</f>
        <v>5.5300000000000002E-2</v>
      </c>
      <c r="G80" s="77">
        <f>SUM(G74:G79)</f>
        <v>0</v>
      </c>
      <c r="H80" s="76"/>
    </row>
    <row r="81" spans="1:12" x14ac:dyDescent="0.25">
      <c r="A81" s="25"/>
      <c r="B81" s="26"/>
      <c r="C81" s="26"/>
      <c r="D81" s="26"/>
      <c r="E81" s="26"/>
      <c r="F81" s="26"/>
      <c r="G81" s="27"/>
    </row>
    <row r="82" spans="1:12" x14ac:dyDescent="0.25">
      <c r="A82" s="175" t="s">
        <v>81</v>
      </c>
      <c r="B82" s="175"/>
      <c r="C82" s="175"/>
      <c r="D82" s="175"/>
      <c r="E82" s="175"/>
      <c r="F82" s="175"/>
      <c r="G82" s="175" t="s">
        <v>60</v>
      </c>
    </row>
    <row r="83" spans="1:12" x14ac:dyDescent="0.25">
      <c r="A83" s="175" t="s">
        <v>82</v>
      </c>
      <c r="B83" s="175"/>
      <c r="C83" s="175"/>
      <c r="D83" s="175"/>
      <c r="E83" s="175"/>
      <c r="F83" s="175"/>
      <c r="G83" s="175" t="s">
        <v>60</v>
      </c>
    </row>
    <row r="84" spans="1:12" x14ac:dyDescent="0.25">
      <c r="A84" s="65" t="s">
        <v>83</v>
      </c>
      <c r="B84" s="155" t="s">
        <v>84</v>
      </c>
      <c r="C84" s="156"/>
      <c r="D84" s="156"/>
      <c r="E84" s="156"/>
      <c r="F84" s="157"/>
      <c r="G84" s="65" t="s">
        <v>7</v>
      </c>
    </row>
    <row r="85" spans="1:12" ht="15" customHeight="1" x14ac:dyDescent="0.25">
      <c r="A85" s="66" t="s">
        <v>1</v>
      </c>
      <c r="B85" s="184" t="s">
        <v>154</v>
      </c>
      <c r="C85" s="185"/>
      <c r="D85" s="185"/>
      <c r="E85" s="186"/>
      <c r="F85" s="72">
        <v>8.3299999999999999E-2</v>
      </c>
      <c r="G85" s="77">
        <f t="shared" ref="G85:G90" si="1">F85*G$33</f>
        <v>0</v>
      </c>
      <c r="H85" s="73"/>
    </row>
    <row r="86" spans="1:12" ht="15" customHeight="1" x14ac:dyDescent="0.25">
      <c r="A86" s="66" t="s">
        <v>2</v>
      </c>
      <c r="B86" s="176" t="s">
        <v>84</v>
      </c>
      <c r="C86" s="159"/>
      <c r="D86" s="159"/>
      <c r="E86" s="160"/>
      <c r="F86" s="72">
        <v>8.2000000000000007E-3</v>
      </c>
      <c r="G86" s="77">
        <f t="shared" si="1"/>
        <v>0</v>
      </c>
      <c r="H86" s="73"/>
    </row>
    <row r="87" spans="1:12" ht="15" customHeight="1" x14ac:dyDescent="0.25">
      <c r="A87" s="66" t="s">
        <v>3</v>
      </c>
      <c r="B87" s="176" t="s">
        <v>155</v>
      </c>
      <c r="C87" s="159"/>
      <c r="D87" s="159"/>
      <c r="E87" s="160"/>
      <c r="F87" s="72">
        <v>1E-4</v>
      </c>
      <c r="G87" s="77">
        <f t="shared" si="1"/>
        <v>0</v>
      </c>
      <c r="H87" s="73"/>
    </row>
    <row r="88" spans="1:12" ht="15" customHeight="1" x14ac:dyDescent="0.25">
      <c r="A88" s="66" t="s">
        <v>4</v>
      </c>
      <c r="B88" s="176" t="s">
        <v>156</v>
      </c>
      <c r="C88" s="159"/>
      <c r="D88" s="159"/>
      <c r="E88" s="160"/>
      <c r="F88" s="72">
        <v>2.9999999999999997E-4</v>
      </c>
      <c r="G88" s="77">
        <f t="shared" si="1"/>
        <v>0</v>
      </c>
      <c r="H88" s="73"/>
    </row>
    <row r="89" spans="1:12" ht="15" customHeight="1" x14ac:dyDescent="0.25">
      <c r="A89" s="66" t="s">
        <v>5</v>
      </c>
      <c r="B89" s="176" t="s">
        <v>157</v>
      </c>
      <c r="C89" s="159"/>
      <c r="D89" s="159"/>
      <c r="E89" s="160"/>
      <c r="F89" s="72">
        <v>2.0000000000000001E-4</v>
      </c>
      <c r="G89" s="77">
        <f t="shared" si="1"/>
        <v>0</v>
      </c>
      <c r="H89" s="73"/>
      <c r="I89" s="76"/>
    </row>
    <row r="90" spans="1:12" ht="15" customHeight="1" x14ac:dyDescent="0.25">
      <c r="A90" s="66" t="s">
        <v>18</v>
      </c>
      <c r="B90" s="176" t="s">
        <v>158</v>
      </c>
      <c r="C90" s="159"/>
      <c r="D90" s="159"/>
      <c r="E90" s="160"/>
      <c r="F90" s="72">
        <v>0</v>
      </c>
      <c r="G90" s="77">
        <f t="shared" si="1"/>
        <v>0</v>
      </c>
      <c r="H90" s="105"/>
      <c r="I90" s="76"/>
      <c r="J90" s="76"/>
    </row>
    <row r="91" spans="1:12" ht="15" customHeight="1" x14ac:dyDescent="0.25">
      <c r="A91" s="161" t="s">
        <v>85</v>
      </c>
      <c r="B91" s="162"/>
      <c r="C91" s="162"/>
      <c r="D91" s="162"/>
      <c r="E91" s="163"/>
      <c r="F91" s="74">
        <f>SUM(F85:F90)</f>
        <v>9.2100000000000001E-2</v>
      </c>
      <c r="G91" s="75">
        <f>SUM(G85:G90)</f>
        <v>0</v>
      </c>
    </row>
    <row r="92" spans="1:12" x14ac:dyDescent="0.25">
      <c r="A92" s="25"/>
      <c r="B92" s="26"/>
      <c r="C92" s="26"/>
      <c r="D92" s="26"/>
      <c r="E92" s="26"/>
      <c r="F92" s="26"/>
      <c r="G92" s="27"/>
      <c r="L92" s="1"/>
    </row>
    <row r="93" spans="1:12" x14ac:dyDescent="0.25">
      <c r="A93" s="175" t="s">
        <v>86</v>
      </c>
      <c r="B93" s="175"/>
      <c r="C93" s="175"/>
      <c r="D93" s="175"/>
      <c r="E93" s="175"/>
      <c r="F93" s="175"/>
      <c r="G93" s="175" t="s">
        <v>60</v>
      </c>
      <c r="L93" s="1"/>
    </row>
    <row r="94" spans="1:12" x14ac:dyDescent="0.25">
      <c r="A94" s="65" t="s">
        <v>87</v>
      </c>
      <c r="B94" s="155" t="s">
        <v>34</v>
      </c>
      <c r="C94" s="156"/>
      <c r="D94" s="156"/>
      <c r="E94" s="156"/>
      <c r="F94" s="157"/>
      <c r="G94" s="65" t="s">
        <v>7</v>
      </c>
      <c r="I94" s="33"/>
      <c r="J94" s="33"/>
      <c r="L94" s="1"/>
    </row>
    <row r="95" spans="1:12" ht="15" customHeight="1" x14ac:dyDescent="0.25">
      <c r="A95" s="66" t="s">
        <v>1</v>
      </c>
      <c r="B95" s="179" t="s">
        <v>88</v>
      </c>
      <c r="C95" s="180"/>
      <c r="D95" s="180"/>
      <c r="E95" s="180"/>
      <c r="F95" s="181"/>
      <c r="G95" s="98">
        <f>(G28+G29)/220*1.5*15</f>
        <v>0</v>
      </c>
      <c r="H95" s="33"/>
      <c r="I95" s="33"/>
      <c r="J95" s="33"/>
      <c r="L95" s="1"/>
    </row>
    <row r="96" spans="1:12" x14ac:dyDescent="0.25">
      <c r="A96" s="161" t="s">
        <v>89</v>
      </c>
      <c r="B96" s="162"/>
      <c r="C96" s="162"/>
      <c r="D96" s="162"/>
      <c r="E96" s="162"/>
      <c r="F96" s="163"/>
      <c r="G96" s="75">
        <f>G95</f>
        <v>0</v>
      </c>
      <c r="I96" s="33"/>
      <c r="J96" s="33"/>
      <c r="L96" s="1"/>
    </row>
    <row r="97" spans="1:12" x14ac:dyDescent="0.25">
      <c r="A97" s="15"/>
      <c r="B97" s="70"/>
      <c r="C97" s="70"/>
      <c r="D97" s="70"/>
      <c r="E97" s="70"/>
      <c r="F97" s="70"/>
      <c r="G97" s="71"/>
      <c r="L97" s="1"/>
    </row>
    <row r="98" spans="1:12" x14ac:dyDescent="0.25">
      <c r="A98" s="175" t="s">
        <v>90</v>
      </c>
      <c r="B98" s="175"/>
      <c r="C98" s="175"/>
      <c r="D98" s="175"/>
      <c r="E98" s="175"/>
      <c r="F98" s="175"/>
      <c r="G98" s="175" t="s">
        <v>60</v>
      </c>
      <c r="L98" s="1"/>
    </row>
    <row r="99" spans="1:12" x14ac:dyDescent="0.25">
      <c r="A99" s="65">
        <v>4</v>
      </c>
      <c r="B99" s="155" t="s">
        <v>33</v>
      </c>
      <c r="C99" s="156"/>
      <c r="D99" s="156"/>
      <c r="E99" s="156"/>
      <c r="F99" s="157"/>
      <c r="G99" s="65" t="s">
        <v>7</v>
      </c>
      <c r="L99" s="1"/>
    </row>
    <row r="100" spans="1:12" x14ac:dyDescent="0.25">
      <c r="A100" s="66" t="s">
        <v>83</v>
      </c>
      <c r="B100" s="158" t="s">
        <v>10</v>
      </c>
      <c r="C100" s="182"/>
      <c r="D100" s="182"/>
      <c r="E100" s="182"/>
      <c r="F100" s="183"/>
      <c r="G100" s="77">
        <f>G91</f>
        <v>0</v>
      </c>
    </row>
    <row r="101" spans="1:12" x14ac:dyDescent="0.25">
      <c r="A101" s="66" t="s">
        <v>87</v>
      </c>
      <c r="B101" s="158" t="s">
        <v>34</v>
      </c>
      <c r="C101" s="159"/>
      <c r="D101" s="159"/>
      <c r="E101" s="159"/>
      <c r="F101" s="160"/>
      <c r="G101" s="77">
        <f>G95</f>
        <v>0</v>
      </c>
    </row>
    <row r="102" spans="1:12" x14ac:dyDescent="0.25">
      <c r="A102" s="161" t="s">
        <v>91</v>
      </c>
      <c r="B102" s="162"/>
      <c r="C102" s="162"/>
      <c r="D102" s="162"/>
      <c r="E102" s="162"/>
      <c r="F102" s="163"/>
      <c r="G102" s="75">
        <f>SUM(G100:G101)</f>
        <v>0</v>
      </c>
    </row>
    <row r="103" spans="1:12" x14ac:dyDescent="0.25">
      <c r="A103" s="62"/>
      <c r="B103" s="63"/>
      <c r="C103" s="63"/>
      <c r="D103" s="63"/>
      <c r="E103" s="63"/>
      <c r="F103" s="63"/>
      <c r="G103" s="64"/>
    </row>
    <row r="104" spans="1:12" x14ac:dyDescent="0.25">
      <c r="A104" s="175" t="s">
        <v>92</v>
      </c>
      <c r="B104" s="175"/>
      <c r="C104" s="175"/>
      <c r="D104" s="175"/>
      <c r="E104" s="175"/>
      <c r="F104" s="175"/>
      <c r="G104" s="175" t="s">
        <v>60</v>
      </c>
    </row>
    <row r="105" spans="1:12" x14ac:dyDescent="0.25">
      <c r="A105" s="65">
        <v>5</v>
      </c>
      <c r="B105" s="155" t="s">
        <v>8</v>
      </c>
      <c r="C105" s="156"/>
      <c r="D105" s="156"/>
      <c r="E105" s="156"/>
      <c r="F105" s="157"/>
      <c r="G105" s="65" t="s">
        <v>7</v>
      </c>
    </row>
    <row r="106" spans="1:12" x14ac:dyDescent="0.25">
      <c r="A106" s="66" t="s">
        <v>1</v>
      </c>
      <c r="B106" s="158" t="s">
        <v>9</v>
      </c>
      <c r="C106" s="159"/>
      <c r="D106" s="159"/>
      <c r="E106" s="159"/>
      <c r="F106" s="160"/>
      <c r="G106" s="67"/>
    </row>
    <row r="107" spans="1:12" x14ac:dyDescent="0.25">
      <c r="A107" s="66" t="s">
        <v>2</v>
      </c>
      <c r="B107" s="158" t="s">
        <v>93</v>
      </c>
      <c r="C107" s="159"/>
      <c r="D107" s="159"/>
      <c r="E107" s="159"/>
      <c r="F107" s="160"/>
      <c r="G107" s="67"/>
    </row>
    <row r="108" spans="1:12" x14ac:dyDescent="0.25">
      <c r="A108" s="66" t="s">
        <v>3</v>
      </c>
      <c r="B108" s="158" t="s">
        <v>94</v>
      </c>
      <c r="C108" s="159"/>
      <c r="D108" s="159"/>
      <c r="E108" s="159"/>
      <c r="F108" s="160"/>
      <c r="G108" s="67"/>
    </row>
    <row r="109" spans="1:12" x14ac:dyDescent="0.25">
      <c r="A109" s="100" t="s">
        <v>4</v>
      </c>
      <c r="B109" s="176" t="s">
        <v>148</v>
      </c>
      <c r="C109" s="159"/>
      <c r="D109" s="159"/>
      <c r="E109" s="159"/>
      <c r="F109" s="160"/>
      <c r="G109" s="67">
        <v>0</v>
      </c>
    </row>
    <row r="110" spans="1:12" x14ac:dyDescent="0.25">
      <c r="A110" s="161" t="s">
        <v>95</v>
      </c>
      <c r="B110" s="162"/>
      <c r="C110" s="162"/>
      <c r="D110" s="162"/>
      <c r="E110" s="162"/>
      <c r="F110" s="163"/>
      <c r="G110" s="75">
        <f>SUM(G106:G109)</f>
        <v>0</v>
      </c>
    </row>
    <row r="111" spans="1:12" x14ac:dyDescent="0.25">
      <c r="A111" s="15"/>
      <c r="B111" s="70"/>
      <c r="C111" s="70"/>
      <c r="D111" s="70"/>
      <c r="E111" s="70"/>
      <c r="F111" s="70"/>
      <c r="G111" s="71"/>
    </row>
    <row r="112" spans="1:12" x14ac:dyDescent="0.25">
      <c r="A112" s="175" t="s">
        <v>96</v>
      </c>
      <c r="B112" s="175"/>
      <c r="C112" s="175"/>
      <c r="D112" s="175"/>
      <c r="E112" s="175"/>
      <c r="F112" s="175"/>
      <c r="G112" s="175" t="s">
        <v>60</v>
      </c>
      <c r="H112" s="78"/>
    </row>
    <row r="113" spans="1:9" x14ac:dyDescent="0.25">
      <c r="A113" s="65">
        <v>6</v>
      </c>
      <c r="B113" s="155" t="s">
        <v>97</v>
      </c>
      <c r="C113" s="156"/>
      <c r="D113" s="157"/>
      <c r="E113" s="177" t="s">
        <v>98</v>
      </c>
      <c r="F113" s="178"/>
      <c r="G113" s="65" t="s">
        <v>7</v>
      </c>
      <c r="H113" s="104"/>
    </row>
    <row r="114" spans="1:9" x14ac:dyDescent="0.25">
      <c r="A114" s="66" t="s">
        <v>1</v>
      </c>
      <c r="B114" s="158" t="s">
        <v>30</v>
      </c>
      <c r="C114" s="159"/>
      <c r="D114" s="160"/>
      <c r="E114" s="172"/>
      <c r="F114" s="173"/>
      <c r="G114" s="77">
        <f>E114*(G33+G70+G80+G102+G110)</f>
        <v>0</v>
      </c>
      <c r="H114" s="79"/>
      <c r="I114" s="107"/>
    </row>
    <row r="115" spans="1:9" x14ac:dyDescent="0.25">
      <c r="A115" s="66" t="s">
        <v>2</v>
      </c>
      <c r="B115" s="158" t="s">
        <v>11</v>
      </c>
      <c r="C115" s="159"/>
      <c r="D115" s="160"/>
      <c r="E115" s="172"/>
      <c r="F115" s="173"/>
      <c r="G115" s="80">
        <f>E115*(G33+G70+G80+G102+G110+G114)</f>
        <v>0</v>
      </c>
      <c r="H115" s="104"/>
      <c r="I115" s="107"/>
    </row>
    <row r="116" spans="1:9" x14ac:dyDescent="0.25">
      <c r="A116" s="66" t="s">
        <v>3</v>
      </c>
      <c r="B116" s="158" t="s">
        <v>31</v>
      </c>
      <c r="C116" s="159"/>
      <c r="D116" s="160"/>
      <c r="E116" s="172" t="s">
        <v>99</v>
      </c>
      <c r="F116" s="174"/>
      <c r="G116" s="77"/>
      <c r="H116" s="113"/>
      <c r="I116" s="107"/>
    </row>
    <row r="117" spans="1:9" ht="22.5" customHeight="1" x14ac:dyDescent="0.25">
      <c r="A117" s="66"/>
      <c r="B117" s="158" t="s">
        <v>100</v>
      </c>
      <c r="C117" s="159"/>
      <c r="D117" s="160"/>
      <c r="E117" s="172">
        <v>3.6499999999999998E-2</v>
      </c>
      <c r="F117" s="173"/>
      <c r="G117" s="77">
        <f>(G114+G115+G129)*E117/(1-8.65%)</f>
        <v>0</v>
      </c>
      <c r="H117" s="81"/>
    </row>
    <row r="118" spans="1:9" x14ac:dyDescent="0.25">
      <c r="A118" s="66"/>
      <c r="B118" s="158" t="s">
        <v>101</v>
      </c>
      <c r="C118" s="159"/>
      <c r="D118" s="160"/>
      <c r="E118" s="172" t="s">
        <v>102</v>
      </c>
      <c r="F118" s="173"/>
      <c r="G118" s="82" t="s">
        <v>102</v>
      </c>
      <c r="I118" s="107"/>
    </row>
    <row r="119" spans="1:9" x14ac:dyDescent="0.25">
      <c r="A119" s="66"/>
      <c r="B119" s="158" t="s">
        <v>103</v>
      </c>
      <c r="C119" s="159"/>
      <c r="D119" s="160"/>
      <c r="E119" s="172">
        <v>0.05</v>
      </c>
      <c r="F119" s="174"/>
      <c r="G119" s="77">
        <f>(G114+G115+G129)*E119/(1-8.65%)</f>
        <v>0</v>
      </c>
      <c r="I119" s="107"/>
    </row>
    <row r="120" spans="1:9" ht="15" customHeight="1" x14ac:dyDescent="0.25">
      <c r="A120" s="161" t="s">
        <v>104</v>
      </c>
      <c r="B120" s="162"/>
      <c r="C120" s="162"/>
      <c r="D120" s="162"/>
      <c r="E120" s="162"/>
      <c r="F120" s="163"/>
      <c r="G120" s="68">
        <f>SUM(G114:G119)</f>
        <v>0</v>
      </c>
      <c r="I120" s="107"/>
    </row>
    <row r="121" spans="1:9" x14ac:dyDescent="0.25">
      <c r="A121" s="25"/>
      <c r="B121" s="26"/>
      <c r="C121" s="26"/>
      <c r="D121" s="26"/>
      <c r="E121" s="26"/>
      <c r="F121" s="26"/>
      <c r="G121" s="27"/>
    </row>
    <row r="122" spans="1:9" x14ac:dyDescent="0.25">
      <c r="A122" s="175" t="s">
        <v>105</v>
      </c>
      <c r="B122" s="175"/>
      <c r="C122" s="175"/>
      <c r="D122" s="175"/>
      <c r="E122" s="175"/>
      <c r="F122" s="175"/>
      <c r="G122" s="175" t="s">
        <v>60</v>
      </c>
    </row>
    <row r="123" spans="1:9" x14ac:dyDescent="0.25">
      <c r="A123" s="48"/>
      <c r="B123" s="155" t="s">
        <v>106</v>
      </c>
      <c r="C123" s="156"/>
      <c r="D123" s="156"/>
      <c r="E123" s="156"/>
      <c r="F123" s="157"/>
      <c r="G123" s="65" t="s">
        <v>7</v>
      </c>
    </row>
    <row r="124" spans="1:9" x14ac:dyDescent="0.25">
      <c r="A124" s="65" t="s">
        <v>1</v>
      </c>
      <c r="B124" s="158" t="s">
        <v>107</v>
      </c>
      <c r="C124" s="159"/>
      <c r="D124" s="159"/>
      <c r="E124" s="159"/>
      <c r="F124" s="160"/>
      <c r="G124" s="83">
        <f>G33</f>
        <v>0</v>
      </c>
    </row>
    <row r="125" spans="1:9" x14ac:dyDescent="0.25">
      <c r="A125" s="65" t="s">
        <v>2</v>
      </c>
      <c r="B125" s="158" t="s">
        <v>108</v>
      </c>
      <c r="C125" s="159"/>
      <c r="D125" s="159"/>
      <c r="E125" s="159"/>
      <c r="F125" s="160"/>
      <c r="G125" s="83">
        <f>G70</f>
        <v>0</v>
      </c>
    </row>
    <row r="126" spans="1:9" x14ac:dyDescent="0.25">
      <c r="A126" s="65" t="s">
        <v>3</v>
      </c>
      <c r="B126" s="158" t="s">
        <v>109</v>
      </c>
      <c r="C126" s="159"/>
      <c r="D126" s="159"/>
      <c r="E126" s="159"/>
      <c r="F126" s="160"/>
      <c r="G126" s="83">
        <f>G80</f>
        <v>0</v>
      </c>
    </row>
    <row r="127" spans="1:9" x14ac:dyDescent="0.25">
      <c r="A127" s="65" t="s">
        <v>4</v>
      </c>
      <c r="B127" s="158" t="s">
        <v>110</v>
      </c>
      <c r="C127" s="159"/>
      <c r="D127" s="159"/>
      <c r="E127" s="159"/>
      <c r="F127" s="160"/>
      <c r="G127" s="83">
        <f>G102</f>
        <v>0</v>
      </c>
    </row>
    <row r="128" spans="1:9" x14ac:dyDescent="0.25">
      <c r="A128" s="65" t="s">
        <v>5</v>
      </c>
      <c r="B128" s="158" t="s">
        <v>111</v>
      </c>
      <c r="C128" s="159"/>
      <c r="D128" s="159"/>
      <c r="E128" s="159"/>
      <c r="F128" s="160"/>
      <c r="G128" s="83">
        <f>G110</f>
        <v>0</v>
      </c>
    </row>
    <row r="129" spans="1:8" x14ac:dyDescent="0.25">
      <c r="A129" s="155" t="s">
        <v>112</v>
      </c>
      <c r="B129" s="156"/>
      <c r="C129" s="156"/>
      <c r="D129" s="156"/>
      <c r="E129" s="156"/>
      <c r="F129" s="157"/>
      <c r="G129" s="83">
        <f>SUM(G124:G128)</f>
        <v>0</v>
      </c>
    </row>
    <row r="130" spans="1:8" x14ac:dyDescent="0.25">
      <c r="A130" s="65" t="s">
        <v>18</v>
      </c>
      <c r="B130" s="158" t="s">
        <v>113</v>
      </c>
      <c r="C130" s="159"/>
      <c r="D130" s="159"/>
      <c r="E130" s="159"/>
      <c r="F130" s="160"/>
      <c r="G130" s="83">
        <f>G120</f>
        <v>0</v>
      </c>
    </row>
    <row r="131" spans="1:8" x14ac:dyDescent="0.25">
      <c r="A131" s="161" t="s">
        <v>32</v>
      </c>
      <c r="B131" s="162"/>
      <c r="C131" s="162"/>
      <c r="D131" s="162"/>
      <c r="E131" s="162"/>
      <c r="F131" s="163"/>
      <c r="G131" s="84">
        <f>G129+G130</f>
        <v>0</v>
      </c>
      <c r="H131" s="107"/>
    </row>
    <row r="132" spans="1:8" ht="30" customHeight="1" x14ac:dyDescent="0.25">
      <c r="A132" s="164">
        <v>2</v>
      </c>
      <c r="B132" s="164"/>
      <c r="C132" s="164"/>
      <c r="D132" s="164"/>
      <c r="E132" s="164"/>
      <c r="F132" s="164"/>
      <c r="G132" s="164"/>
    </row>
  </sheetData>
  <mergeCells count="130">
    <mergeCell ref="B108:F108"/>
    <mergeCell ref="A1:G1"/>
    <mergeCell ref="A3:C3"/>
    <mergeCell ref="D3:G3"/>
    <mergeCell ref="A4:G4"/>
    <mergeCell ref="A5:G5"/>
    <mergeCell ref="A7:D7"/>
    <mergeCell ref="E7:G7"/>
    <mergeCell ref="A8:D8"/>
    <mergeCell ref="E8:G8"/>
    <mergeCell ref="A14:C14"/>
    <mergeCell ref="D14:E14"/>
    <mergeCell ref="F14:G14"/>
    <mergeCell ref="A16:G16"/>
    <mergeCell ref="A18:G18"/>
    <mergeCell ref="A19:G19"/>
    <mergeCell ref="A9:D9"/>
    <mergeCell ref="E9:G9"/>
    <mergeCell ref="A10:D10"/>
    <mergeCell ref="E10:G10"/>
    <mergeCell ref="A12:G12"/>
    <mergeCell ref="A13:C13"/>
    <mergeCell ref="D13:E13"/>
    <mergeCell ref="F13:G13"/>
    <mergeCell ref="B27:F27"/>
    <mergeCell ref="B28:F28"/>
    <mergeCell ref="B32:F32"/>
    <mergeCell ref="A33:F33"/>
    <mergeCell ref="A35:G35"/>
    <mergeCell ref="A36:G36"/>
    <mergeCell ref="A20:F20"/>
    <mergeCell ref="A21:F21"/>
    <mergeCell ref="A22:F22"/>
    <mergeCell ref="A23:F23"/>
    <mergeCell ref="A24:F24"/>
    <mergeCell ref="A26:G26"/>
    <mergeCell ref="B43:E43"/>
    <mergeCell ref="B44:E44"/>
    <mergeCell ref="B45:E45"/>
    <mergeCell ref="A52:E52"/>
    <mergeCell ref="A54:G54"/>
    <mergeCell ref="B55:F55"/>
    <mergeCell ref="B37:F37"/>
    <mergeCell ref="B38:E38"/>
    <mergeCell ref="A40:E40"/>
    <mergeCell ref="A42:G42"/>
    <mergeCell ref="B59:F59"/>
    <mergeCell ref="B60:F60"/>
    <mergeCell ref="B62:F62"/>
    <mergeCell ref="A63:F63"/>
    <mergeCell ref="A65:G65"/>
    <mergeCell ref="B66:F66"/>
    <mergeCell ref="B61:F61"/>
    <mergeCell ref="B58:F58"/>
    <mergeCell ref="B46:E46"/>
    <mergeCell ref="B47:E47"/>
    <mergeCell ref="B48:E48"/>
    <mergeCell ref="B49:E49"/>
    <mergeCell ref="B50:E50"/>
    <mergeCell ref="B51:E51"/>
    <mergeCell ref="B74:E74"/>
    <mergeCell ref="B75:E75"/>
    <mergeCell ref="B76:E76"/>
    <mergeCell ref="B77:E77"/>
    <mergeCell ref="B78:E78"/>
    <mergeCell ref="B79:E79"/>
    <mergeCell ref="B67:F67"/>
    <mergeCell ref="B68:F68"/>
    <mergeCell ref="B69:F69"/>
    <mergeCell ref="A70:F70"/>
    <mergeCell ref="A72:G72"/>
    <mergeCell ref="B73:F73"/>
    <mergeCell ref="B87:E87"/>
    <mergeCell ref="B88:E88"/>
    <mergeCell ref="B89:E89"/>
    <mergeCell ref="B90:E90"/>
    <mergeCell ref="A91:E91"/>
    <mergeCell ref="A93:G93"/>
    <mergeCell ref="A80:E80"/>
    <mergeCell ref="A82:G82"/>
    <mergeCell ref="A83:G83"/>
    <mergeCell ref="B84:F84"/>
    <mergeCell ref="B85:E85"/>
    <mergeCell ref="B86:E86"/>
    <mergeCell ref="B101:F101"/>
    <mergeCell ref="A102:F102"/>
    <mergeCell ref="A104:G104"/>
    <mergeCell ref="B105:F105"/>
    <mergeCell ref="B106:F106"/>
    <mergeCell ref="B107:F107"/>
    <mergeCell ref="B94:F94"/>
    <mergeCell ref="B95:F95"/>
    <mergeCell ref="A96:F96"/>
    <mergeCell ref="A98:G98"/>
    <mergeCell ref="B99:F99"/>
    <mergeCell ref="B100:F100"/>
    <mergeCell ref="E116:F116"/>
    <mergeCell ref="B117:D117"/>
    <mergeCell ref="E117:F117"/>
    <mergeCell ref="B109:F109"/>
    <mergeCell ref="A110:F110"/>
    <mergeCell ref="A112:G112"/>
    <mergeCell ref="B113:D113"/>
    <mergeCell ref="E113:F113"/>
    <mergeCell ref="B114:D114"/>
    <mergeCell ref="E114:F114"/>
    <mergeCell ref="A129:F129"/>
    <mergeCell ref="B130:F130"/>
    <mergeCell ref="A131:F131"/>
    <mergeCell ref="A132:G132"/>
    <mergeCell ref="B29:F29"/>
    <mergeCell ref="B30:F30"/>
    <mergeCell ref="B31:F31"/>
    <mergeCell ref="B57:F57"/>
    <mergeCell ref="B56:E56"/>
    <mergeCell ref="B123:F123"/>
    <mergeCell ref="B124:F124"/>
    <mergeCell ref="B125:F125"/>
    <mergeCell ref="B126:F126"/>
    <mergeCell ref="B127:F127"/>
    <mergeCell ref="B128:F128"/>
    <mergeCell ref="B118:D118"/>
    <mergeCell ref="E118:F118"/>
    <mergeCell ref="B119:D119"/>
    <mergeCell ref="E119:F119"/>
    <mergeCell ref="A120:F120"/>
    <mergeCell ref="A122:G122"/>
    <mergeCell ref="B115:D115"/>
    <mergeCell ref="E115:F115"/>
    <mergeCell ref="B116:D116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rowBreaks count="1" manualBreakCount="1">
    <brk id="5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FF0000"/>
    <pageSetUpPr fitToPage="1"/>
  </sheetPr>
  <dimension ref="A1:L132"/>
  <sheetViews>
    <sheetView zoomScaleNormal="100" workbookViewId="0">
      <selection activeCell="G2" sqref="G2"/>
    </sheetView>
  </sheetViews>
  <sheetFormatPr defaultColWidth="15.28515625" defaultRowHeight="15" x14ac:dyDescent="0.25"/>
  <cols>
    <col min="1" max="1" width="12.140625" style="85" customWidth="1"/>
    <col min="2" max="2" width="15.28515625" style="85"/>
    <col min="3" max="4" width="15.28515625" style="86"/>
    <col min="5" max="5" width="20.28515625" style="86" customWidth="1"/>
    <col min="6" max="6" width="13.5703125" style="87" bestFit="1" customWidth="1"/>
    <col min="7" max="7" width="17" style="86" customWidth="1"/>
    <col min="8" max="10" width="15.28515625" style="1" customWidth="1"/>
    <col min="11" max="11" width="15.28515625" style="1"/>
    <col min="12" max="12" width="15.28515625" style="2"/>
  </cols>
  <sheetData>
    <row r="1" spans="1:7" x14ac:dyDescent="0.25">
      <c r="A1" s="219" t="s">
        <v>35</v>
      </c>
      <c r="B1" s="220"/>
      <c r="C1" s="220"/>
      <c r="D1" s="220"/>
      <c r="E1" s="220"/>
      <c r="F1" s="220"/>
      <c r="G1" s="221"/>
    </row>
    <row r="2" spans="1:7" x14ac:dyDescent="0.25">
      <c r="A2" s="3"/>
      <c r="B2" s="4"/>
      <c r="C2" s="4"/>
      <c r="D2" s="4"/>
      <c r="E2" s="4"/>
      <c r="F2" s="4"/>
      <c r="G2" s="5"/>
    </row>
    <row r="3" spans="1:7" ht="15" customHeight="1" x14ac:dyDescent="0.25">
      <c r="A3" s="222" t="s">
        <v>162</v>
      </c>
      <c r="B3" s="222"/>
      <c r="C3" s="222"/>
      <c r="D3" s="155" t="s">
        <v>165</v>
      </c>
      <c r="E3" s="156"/>
      <c r="F3" s="156"/>
      <c r="G3" s="157"/>
    </row>
    <row r="4" spans="1:7" x14ac:dyDescent="0.25">
      <c r="A4" s="203"/>
      <c r="B4" s="204"/>
      <c r="C4" s="204"/>
      <c r="D4" s="204"/>
      <c r="E4" s="204"/>
      <c r="F4" s="204"/>
      <c r="G4" s="205"/>
    </row>
    <row r="5" spans="1:7" x14ac:dyDescent="0.25">
      <c r="A5" s="214" t="s">
        <v>36</v>
      </c>
      <c r="B5" s="215"/>
      <c r="C5" s="215"/>
      <c r="D5" s="215"/>
      <c r="E5" s="215"/>
      <c r="F5" s="215"/>
      <c r="G5" s="216"/>
    </row>
    <row r="6" spans="1:7" x14ac:dyDescent="0.25">
      <c r="A6" s="8"/>
      <c r="B6" s="9"/>
      <c r="C6" s="10"/>
      <c r="D6" s="10"/>
      <c r="E6" s="10"/>
      <c r="F6" s="10"/>
      <c r="G6" s="11"/>
    </row>
    <row r="7" spans="1:7" x14ac:dyDescent="0.25">
      <c r="A7" s="217" t="s">
        <v>37</v>
      </c>
      <c r="B7" s="182"/>
      <c r="C7" s="182"/>
      <c r="D7" s="183"/>
      <c r="E7" s="223"/>
      <c r="F7" s="156"/>
      <c r="G7" s="157"/>
    </row>
    <row r="8" spans="1:7" x14ac:dyDescent="0.25">
      <c r="A8" s="217" t="s">
        <v>38</v>
      </c>
      <c r="B8" s="182"/>
      <c r="C8" s="182"/>
      <c r="D8" s="183"/>
      <c r="E8" s="155" t="s">
        <v>136</v>
      </c>
      <c r="F8" s="156"/>
      <c r="G8" s="157"/>
    </row>
    <row r="9" spans="1:7" x14ac:dyDescent="0.25">
      <c r="A9" s="217" t="s">
        <v>39</v>
      </c>
      <c r="B9" s="182"/>
      <c r="C9" s="182"/>
      <c r="D9" s="183"/>
      <c r="E9" s="155"/>
      <c r="F9" s="156"/>
      <c r="G9" s="157"/>
    </row>
    <row r="10" spans="1:7" x14ac:dyDescent="0.25">
      <c r="A10" s="217" t="s">
        <v>40</v>
      </c>
      <c r="B10" s="182"/>
      <c r="C10" s="182"/>
      <c r="D10" s="183"/>
      <c r="E10" s="155"/>
      <c r="F10" s="156"/>
      <c r="G10" s="157"/>
    </row>
    <row r="11" spans="1:7" x14ac:dyDescent="0.25">
      <c r="A11" s="12"/>
      <c r="B11" s="13"/>
      <c r="C11" s="13"/>
      <c r="D11" s="13"/>
      <c r="E11" s="13"/>
      <c r="F11" s="13"/>
      <c r="G11" s="14"/>
    </row>
    <row r="12" spans="1:7" x14ac:dyDescent="0.25">
      <c r="A12" s="214" t="s">
        <v>41</v>
      </c>
      <c r="B12" s="215"/>
      <c r="C12" s="215"/>
      <c r="D12" s="215"/>
      <c r="E12" s="215"/>
      <c r="F12" s="215"/>
      <c r="G12" s="216"/>
    </row>
    <row r="13" spans="1:7" x14ac:dyDescent="0.25">
      <c r="A13" s="155" t="s">
        <v>0</v>
      </c>
      <c r="B13" s="156"/>
      <c r="C13" s="157"/>
      <c r="D13" s="155" t="s">
        <v>42</v>
      </c>
      <c r="E13" s="157"/>
      <c r="F13" s="155" t="s">
        <v>43</v>
      </c>
      <c r="G13" s="157"/>
    </row>
    <row r="14" spans="1:7" ht="23.25" customHeight="1" x14ac:dyDescent="0.25">
      <c r="A14" s="224" t="s">
        <v>138</v>
      </c>
      <c r="B14" s="225"/>
      <c r="C14" s="225"/>
      <c r="D14" s="179" t="s">
        <v>44</v>
      </c>
      <c r="E14" s="181"/>
      <c r="F14" s="179"/>
      <c r="G14" s="181"/>
    </row>
    <row r="15" spans="1:7" x14ac:dyDescent="0.25">
      <c r="A15" s="16"/>
      <c r="B15" s="4"/>
      <c r="C15" s="4"/>
      <c r="D15" s="17"/>
      <c r="E15" s="17"/>
      <c r="F15" s="18"/>
      <c r="G15" s="19"/>
    </row>
    <row r="16" spans="1:7" x14ac:dyDescent="0.25">
      <c r="A16" s="214" t="s">
        <v>45</v>
      </c>
      <c r="B16" s="215"/>
      <c r="C16" s="215"/>
      <c r="D16" s="215"/>
      <c r="E16" s="215"/>
      <c r="F16" s="215"/>
      <c r="G16" s="216"/>
    </row>
    <row r="17" spans="1:8" x14ac:dyDescent="0.25">
      <c r="A17" s="6"/>
      <c r="B17" s="7"/>
      <c r="C17" s="20"/>
      <c r="D17" s="20"/>
      <c r="E17" s="20"/>
      <c r="F17" s="20"/>
      <c r="G17" s="21"/>
    </row>
    <row r="18" spans="1:8" x14ac:dyDescent="0.25">
      <c r="A18" s="226" t="s">
        <v>46</v>
      </c>
      <c r="B18" s="226"/>
      <c r="C18" s="226"/>
      <c r="D18" s="226"/>
      <c r="E18" s="226"/>
      <c r="F18" s="226"/>
      <c r="G18" s="226"/>
    </row>
    <row r="19" spans="1:8" x14ac:dyDescent="0.25">
      <c r="A19" s="203" t="s">
        <v>47</v>
      </c>
      <c r="B19" s="204"/>
      <c r="C19" s="204"/>
      <c r="D19" s="204"/>
      <c r="E19" s="204"/>
      <c r="F19" s="204"/>
      <c r="G19" s="205"/>
    </row>
    <row r="20" spans="1:8" x14ac:dyDescent="0.25">
      <c r="A20" s="217" t="s">
        <v>48</v>
      </c>
      <c r="B20" s="182"/>
      <c r="C20" s="182"/>
      <c r="D20" s="182"/>
      <c r="E20" s="182"/>
      <c r="F20" s="183"/>
      <c r="G20" s="22" t="s">
        <v>119</v>
      </c>
    </row>
    <row r="21" spans="1:8" x14ac:dyDescent="0.25">
      <c r="A21" s="217" t="s">
        <v>49</v>
      </c>
      <c r="B21" s="182"/>
      <c r="C21" s="182"/>
      <c r="D21" s="182"/>
      <c r="E21" s="182"/>
      <c r="F21" s="183"/>
      <c r="G21" s="23" t="s">
        <v>121</v>
      </c>
    </row>
    <row r="22" spans="1:8" ht="14.45" customHeight="1" x14ac:dyDescent="0.25">
      <c r="A22" s="217" t="s">
        <v>50</v>
      </c>
      <c r="B22" s="182"/>
      <c r="C22" s="182"/>
      <c r="D22" s="182"/>
      <c r="E22" s="182"/>
      <c r="F22" s="183"/>
      <c r="G22" s="129"/>
    </row>
    <row r="23" spans="1:8" x14ac:dyDescent="0.25">
      <c r="A23" s="217" t="s">
        <v>51</v>
      </c>
      <c r="B23" s="182"/>
      <c r="C23" s="182"/>
      <c r="D23" s="182"/>
      <c r="E23" s="182"/>
      <c r="F23" s="183"/>
      <c r="G23" s="22" t="s">
        <v>120</v>
      </c>
    </row>
    <row r="24" spans="1:8" x14ac:dyDescent="0.25">
      <c r="A24" s="217" t="s">
        <v>52</v>
      </c>
      <c r="B24" s="182"/>
      <c r="C24" s="182"/>
      <c r="D24" s="182"/>
      <c r="E24" s="182"/>
      <c r="F24" s="183"/>
      <c r="G24" s="24"/>
    </row>
    <row r="25" spans="1:8" x14ac:dyDescent="0.25">
      <c r="A25" s="25"/>
      <c r="B25" s="26"/>
      <c r="C25" s="26"/>
      <c r="D25" s="26"/>
      <c r="E25" s="26"/>
      <c r="F25" s="26"/>
      <c r="G25" s="27"/>
    </row>
    <row r="26" spans="1:8" x14ac:dyDescent="0.25">
      <c r="A26" s="214" t="s">
        <v>53</v>
      </c>
      <c r="B26" s="215"/>
      <c r="C26" s="215"/>
      <c r="D26" s="215"/>
      <c r="E26" s="215"/>
      <c r="F26" s="215"/>
      <c r="G26" s="216"/>
    </row>
    <row r="27" spans="1:8" x14ac:dyDescent="0.25">
      <c r="A27" s="28">
        <v>1</v>
      </c>
      <c r="B27" s="203" t="s">
        <v>6</v>
      </c>
      <c r="C27" s="228"/>
      <c r="D27" s="228"/>
      <c r="E27" s="228"/>
      <c r="F27" s="229"/>
      <c r="G27" s="28" t="s">
        <v>7</v>
      </c>
    </row>
    <row r="28" spans="1:8" x14ac:dyDescent="0.25">
      <c r="A28" s="29" t="s">
        <v>1</v>
      </c>
      <c r="B28" s="206" t="s">
        <v>12</v>
      </c>
      <c r="C28" s="166"/>
      <c r="D28" s="166"/>
      <c r="E28" s="166"/>
      <c r="F28" s="167"/>
      <c r="G28" s="30">
        <f>G22</f>
        <v>0</v>
      </c>
      <c r="H28" s="31"/>
    </row>
    <row r="29" spans="1:8" x14ac:dyDescent="0.25">
      <c r="A29" s="88" t="s">
        <v>2</v>
      </c>
      <c r="B29" s="165" t="s">
        <v>13</v>
      </c>
      <c r="C29" s="166"/>
      <c r="D29" s="166"/>
      <c r="E29" s="166"/>
      <c r="F29" s="167"/>
      <c r="G29" s="30">
        <f>G28*30%</f>
        <v>0</v>
      </c>
      <c r="H29" s="31"/>
    </row>
    <row r="30" spans="1:8" x14ac:dyDescent="0.25">
      <c r="A30" s="88" t="s">
        <v>3</v>
      </c>
      <c r="B30" s="165" t="s">
        <v>114</v>
      </c>
      <c r="C30" s="166"/>
      <c r="D30" s="166"/>
      <c r="E30" s="166"/>
      <c r="F30" s="167"/>
      <c r="G30" s="30">
        <v>0</v>
      </c>
      <c r="H30" s="31"/>
    </row>
    <row r="31" spans="1:8" x14ac:dyDescent="0.25">
      <c r="A31" s="88" t="s">
        <v>4</v>
      </c>
      <c r="B31" s="165" t="s">
        <v>115</v>
      </c>
      <c r="C31" s="166"/>
      <c r="D31" s="166"/>
      <c r="E31" s="166"/>
      <c r="F31" s="167"/>
      <c r="G31" s="98">
        <f>(G28+G29)/220*20%*120</f>
        <v>0</v>
      </c>
      <c r="H31" s="31"/>
    </row>
    <row r="32" spans="1:8" x14ac:dyDescent="0.25">
      <c r="A32" s="88" t="s">
        <v>5</v>
      </c>
      <c r="B32" s="165" t="s">
        <v>116</v>
      </c>
      <c r="C32" s="212"/>
      <c r="D32" s="212"/>
      <c r="E32" s="212"/>
      <c r="F32" s="213"/>
      <c r="G32" s="30">
        <v>0</v>
      </c>
      <c r="H32" s="31"/>
    </row>
    <row r="33" spans="1:8" x14ac:dyDescent="0.25">
      <c r="A33" s="207" t="s">
        <v>54</v>
      </c>
      <c r="B33" s="208"/>
      <c r="C33" s="208"/>
      <c r="D33" s="208"/>
      <c r="E33" s="208"/>
      <c r="F33" s="209"/>
      <c r="G33" s="32">
        <f>SUM(G28:G32)</f>
        <v>0</v>
      </c>
      <c r="H33" s="33"/>
    </row>
    <row r="34" spans="1:8" x14ac:dyDescent="0.25">
      <c r="A34" s="34"/>
      <c r="B34" s="35"/>
      <c r="C34" s="36"/>
      <c r="D34" s="36"/>
      <c r="E34" s="36"/>
      <c r="F34" s="36"/>
      <c r="G34" s="37"/>
    </row>
    <row r="35" spans="1:8" x14ac:dyDescent="0.25">
      <c r="A35" s="214" t="s">
        <v>55</v>
      </c>
      <c r="B35" s="215"/>
      <c r="C35" s="215"/>
      <c r="D35" s="215"/>
      <c r="E35" s="215"/>
      <c r="F35" s="215"/>
      <c r="G35" s="216"/>
    </row>
    <row r="36" spans="1:8" x14ac:dyDescent="0.25">
      <c r="A36" s="214" t="s">
        <v>152</v>
      </c>
      <c r="B36" s="215"/>
      <c r="C36" s="215"/>
      <c r="D36" s="215"/>
      <c r="E36" s="215"/>
      <c r="F36" s="215"/>
      <c r="G36" s="216"/>
    </row>
    <row r="37" spans="1:8" x14ac:dyDescent="0.25">
      <c r="A37" s="38" t="s">
        <v>14</v>
      </c>
      <c r="B37" s="203" t="s">
        <v>151</v>
      </c>
      <c r="C37" s="204"/>
      <c r="D37" s="204"/>
      <c r="E37" s="204"/>
      <c r="F37" s="205"/>
      <c r="G37" s="38" t="s">
        <v>7</v>
      </c>
    </row>
    <row r="38" spans="1:8" x14ac:dyDescent="0.25">
      <c r="A38" s="39" t="s">
        <v>1</v>
      </c>
      <c r="B38" s="165" t="s">
        <v>57</v>
      </c>
      <c r="C38" s="166"/>
      <c r="D38" s="166"/>
      <c r="E38" s="167"/>
      <c r="F38" s="40">
        <f>(1/12)</f>
        <v>8.3299999999999999E-2</v>
      </c>
      <c r="G38" s="41">
        <f>F38*G$33</f>
        <v>0</v>
      </c>
      <c r="H38" s="42"/>
    </row>
    <row r="39" spans="1:8" x14ac:dyDescent="0.25">
      <c r="A39" s="39" t="s">
        <v>2</v>
      </c>
      <c r="B39" s="109" t="s">
        <v>150</v>
      </c>
      <c r="C39" s="43"/>
      <c r="D39" s="43"/>
      <c r="E39" s="43"/>
      <c r="F39" s="40">
        <v>3.7699999999999997E-2</v>
      </c>
      <c r="G39" s="41">
        <f>F39*G$33</f>
        <v>0</v>
      </c>
      <c r="H39" s="42"/>
    </row>
    <row r="40" spans="1:8" x14ac:dyDescent="0.25">
      <c r="A40" s="207" t="s">
        <v>58</v>
      </c>
      <c r="B40" s="208"/>
      <c r="C40" s="208"/>
      <c r="D40" s="208"/>
      <c r="E40" s="209"/>
      <c r="F40" s="44">
        <f>SUM(F38:F39)</f>
        <v>0.121</v>
      </c>
      <c r="G40" s="45">
        <f>SUM(G38:G39)</f>
        <v>0</v>
      </c>
      <c r="H40" s="42"/>
    </row>
    <row r="41" spans="1:8" x14ac:dyDescent="0.25">
      <c r="A41" s="8"/>
      <c r="B41" s="9"/>
      <c r="C41" s="46"/>
      <c r="D41" s="46"/>
      <c r="E41" s="46"/>
      <c r="F41" s="46"/>
      <c r="G41" s="47"/>
    </row>
    <row r="42" spans="1:8" x14ac:dyDescent="0.25">
      <c r="A42" s="175" t="s">
        <v>59</v>
      </c>
      <c r="B42" s="175"/>
      <c r="C42" s="175"/>
      <c r="D42" s="175"/>
      <c r="E42" s="175"/>
      <c r="F42" s="175"/>
      <c r="G42" s="175" t="s">
        <v>60</v>
      </c>
    </row>
    <row r="43" spans="1:8" x14ac:dyDescent="0.25">
      <c r="A43" s="48" t="s">
        <v>15</v>
      </c>
      <c r="B43" s="195" t="s">
        <v>61</v>
      </c>
      <c r="C43" s="196"/>
      <c r="D43" s="196"/>
      <c r="E43" s="197"/>
      <c r="F43" s="48" t="s">
        <v>62</v>
      </c>
      <c r="G43" s="48" t="s">
        <v>7</v>
      </c>
    </row>
    <row r="44" spans="1:8" x14ac:dyDescent="0.25">
      <c r="A44" s="49" t="s">
        <v>1</v>
      </c>
      <c r="B44" s="187" t="s">
        <v>16</v>
      </c>
      <c r="C44" s="198"/>
      <c r="D44" s="198"/>
      <c r="E44" s="199"/>
      <c r="F44" s="50">
        <v>0.2</v>
      </c>
      <c r="G44" s="51">
        <f>F44*(G40+G$33)</f>
        <v>0</v>
      </c>
    </row>
    <row r="45" spans="1:8" x14ac:dyDescent="0.25">
      <c r="A45" s="49" t="s">
        <v>2</v>
      </c>
      <c r="B45" s="187" t="s">
        <v>17</v>
      </c>
      <c r="C45" s="198"/>
      <c r="D45" s="198"/>
      <c r="E45" s="199"/>
      <c r="F45" s="50">
        <v>2.5000000000000001E-2</v>
      </c>
      <c r="G45" s="51">
        <f>F45*(G40+G$33)</f>
        <v>0</v>
      </c>
    </row>
    <row r="46" spans="1:8" x14ac:dyDescent="0.25">
      <c r="A46" s="49" t="s">
        <v>3</v>
      </c>
      <c r="B46" s="184" t="s">
        <v>161</v>
      </c>
      <c r="C46" s="185"/>
      <c r="D46" s="185"/>
      <c r="E46" s="186"/>
      <c r="F46" s="52">
        <v>1.4999999999999999E-2</v>
      </c>
      <c r="G46" s="51">
        <f>F46*(G40+G$33)</f>
        <v>0</v>
      </c>
    </row>
    <row r="47" spans="1:8" x14ac:dyDescent="0.25">
      <c r="A47" s="49" t="s">
        <v>4</v>
      </c>
      <c r="B47" s="187" t="s">
        <v>63</v>
      </c>
      <c r="C47" s="185"/>
      <c r="D47" s="185"/>
      <c r="E47" s="186"/>
      <c r="F47" s="50">
        <v>1.4999999999999999E-2</v>
      </c>
      <c r="G47" s="51">
        <f>F47*(G40+G$33)</f>
        <v>0</v>
      </c>
    </row>
    <row r="48" spans="1:8" x14ac:dyDescent="0.25">
      <c r="A48" s="49" t="s">
        <v>5</v>
      </c>
      <c r="B48" s="187" t="s">
        <v>64</v>
      </c>
      <c r="C48" s="185"/>
      <c r="D48" s="185"/>
      <c r="E48" s="186"/>
      <c r="F48" s="50">
        <v>0.01</v>
      </c>
      <c r="G48" s="51">
        <f>F48*(G40+G$33)</f>
        <v>0</v>
      </c>
    </row>
    <row r="49" spans="1:12" x14ac:dyDescent="0.25">
      <c r="A49" s="49" t="s">
        <v>18</v>
      </c>
      <c r="B49" s="187" t="s">
        <v>19</v>
      </c>
      <c r="C49" s="185"/>
      <c r="D49" s="185"/>
      <c r="E49" s="186"/>
      <c r="F49" s="50">
        <v>6.0000000000000001E-3</v>
      </c>
      <c r="G49" s="51">
        <f>F49*(G40+G$33)</f>
        <v>0</v>
      </c>
    </row>
    <row r="50" spans="1:12" x14ac:dyDescent="0.25">
      <c r="A50" s="49" t="s">
        <v>20</v>
      </c>
      <c r="B50" s="187" t="s">
        <v>21</v>
      </c>
      <c r="C50" s="185"/>
      <c r="D50" s="185"/>
      <c r="E50" s="186"/>
      <c r="F50" s="50">
        <v>2E-3</v>
      </c>
      <c r="G50" s="51">
        <f>F50*(G40+G$33)</f>
        <v>0</v>
      </c>
    </row>
    <row r="51" spans="1:12" x14ac:dyDescent="0.25">
      <c r="A51" s="49" t="s">
        <v>22</v>
      </c>
      <c r="B51" s="187" t="s">
        <v>23</v>
      </c>
      <c r="C51" s="185"/>
      <c r="D51" s="185"/>
      <c r="E51" s="186"/>
      <c r="F51" s="50">
        <v>0.08</v>
      </c>
      <c r="G51" s="51">
        <f>F51*(G40+G$33)</f>
        <v>0</v>
      </c>
    </row>
    <row r="52" spans="1:12" x14ac:dyDescent="0.25">
      <c r="A52" s="200" t="s">
        <v>65</v>
      </c>
      <c r="B52" s="201"/>
      <c r="C52" s="201"/>
      <c r="D52" s="201"/>
      <c r="E52" s="202"/>
      <c r="F52" s="53">
        <f>SUM(F44:F51)</f>
        <v>0.35299999999999998</v>
      </c>
      <c r="G52" s="54">
        <f>SUM(G44:G51)</f>
        <v>0</v>
      </c>
    </row>
    <row r="53" spans="1:12" x14ac:dyDescent="0.25">
      <c r="A53" s="55"/>
      <c r="B53" s="56"/>
      <c r="C53" s="56"/>
      <c r="D53" s="56"/>
      <c r="E53" s="56"/>
      <c r="F53" s="56"/>
      <c r="G53" s="57"/>
    </row>
    <row r="54" spans="1:12" x14ac:dyDescent="0.25">
      <c r="A54" s="175" t="s">
        <v>24</v>
      </c>
      <c r="B54" s="175"/>
      <c r="C54" s="175"/>
      <c r="D54" s="175"/>
      <c r="E54" s="175"/>
      <c r="F54" s="175"/>
      <c r="G54" s="175" t="s">
        <v>60</v>
      </c>
    </row>
    <row r="55" spans="1:12" x14ac:dyDescent="0.25">
      <c r="A55" s="38" t="s">
        <v>25</v>
      </c>
      <c r="B55" s="203" t="s">
        <v>66</v>
      </c>
      <c r="C55" s="204"/>
      <c r="D55" s="204"/>
      <c r="E55" s="204"/>
      <c r="F55" s="205"/>
      <c r="G55" s="38" t="s">
        <v>7</v>
      </c>
    </row>
    <row r="56" spans="1:12" ht="15" customHeight="1" x14ac:dyDescent="0.25">
      <c r="A56" s="122" t="s">
        <v>1</v>
      </c>
      <c r="B56" s="171" t="s">
        <v>67</v>
      </c>
      <c r="C56" s="169"/>
      <c r="D56" s="169"/>
      <c r="E56" s="169"/>
      <c r="F56" s="121"/>
      <c r="G56" s="128"/>
      <c r="H56" s="124"/>
    </row>
    <row r="57" spans="1:12" x14ac:dyDescent="0.25">
      <c r="A57" s="89" t="s">
        <v>2</v>
      </c>
      <c r="B57" s="168" t="s">
        <v>117</v>
      </c>
      <c r="C57" s="169"/>
      <c r="D57" s="169"/>
      <c r="E57" s="169"/>
      <c r="F57" s="170"/>
      <c r="G57" s="58"/>
      <c r="H57" s="59"/>
    </row>
    <row r="58" spans="1:12" ht="15" customHeight="1" x14ac:dyDescent="0.25">
      <c r="A58" s="15" t="s">
        <v>3</v>
      </c>
      <c r="B58" s="188" t="s">
        <v>68</v>
      </c>
      <c r="C58" s="189"/>
      <c r="D58" s="189"/>
      <c r="E58" s="189"/>
      <c r="F58" s="190"/>
      <c r="G58" s="41"/>
      <c r="H58" s="60"/>
      <c r="I58" s="61"/>
    </row>
    <row r="59" spans="1:12" ht="15" customHeight="1" x14ac:dyDescent="0.25">
      <c r="A59" s="15" t="s">
        <v>4</v>
      </c>
      <c r="B59" s="188" t="s">
        <v>69</v>
      </c>
      <c r="C59" s="189"/>
      <c r="D59" s="189"/>
      <c r="E59" s="189"/>
      <c r="F59" s="190"/>
      <c r="G59" s="58"/>
      <c r="H59" s="61"/>
      <c r="I59" s="61"/>
    </row>
    <row r="60" spans="1:12" s="1" customFormat="1" x14ac:dyDescent="0.25">
      <c r="A60" s="15" t="s">
        <v>5</v>
      </c>
      <c r="B60" s="191" t="s">
        <v>70</v>
      </c>
      <c r="C60" s="192"/>
      <c r="D60" s="192"/>
      <c r="E60" s="192"/>
      <c r="F60" s="193"/>
      <c r="G60" s="58"/>
      <c r="H60" s="61"/>
      <c r="I60" s="61"/>
      <c r="L60" s="2"/>
    </row>
    <row r="61" spans="1:12" s="1" customFormat="1" x14ac:dyDescent="0.25">
      <c r="A61" s="15" t="s">
        <v>18</v>
      </c>
      <c r="B61" s="194" t="s">
        <v>118</v>
      </c>
      <c r="C61" s="192"/>
      <c r="D61" s="192"/>
      <c r="E61" s="192"/>
      <c r="F61" s="193"/>
      <c r="G61" s="58"/>
      <c r="H61" s="61"/>
      <c r="I61" s="61"/>
      <c r="L61" s="2"/>
    </row>
    <row r="62" spans="1:12" s="1" customFormat="1" x14ac:dyDescent="0.25">
      <c r="A62" s="161" t="s">
        <v>71</v>
      </c>
      <c r="B62" s="162"/>
      <c r="C62" s="162"/>
      <c r="D62" s="162"/>
      <c r="E62" s="162"/>
      <c r="F62" s="163"/>
      <c r="G62" s="54">
        <f>SUM(G56:G61)</f>
        <v>0</v>
      </c>
      <c r="L62" s="2"/>
    </row>
    <row r="63" spans="1:12" s="1" customFormat="1" x14ac:dyDescent="0.25">
      <c r="A63" s="62"/>
      <c r="B63" s="63"/>
      <c r="C63" s="63"/>
      <c r="D63" s="63"/>
      <c r="E63" s="63"/>
      <c r="F63" s="63"/>
      <c r="G63" s="64"/>
      <c r="L63" s="2"/>
    </row>
    <row r="64" spans="1:12" s="1" customFormat="1" x14ac:dyDescent="0.25">
      <c r="A64" s="175" t="s">
        <v>72</v>
      </c>
      <c r="B64" s="175"/>
      <c r="C64" s="175"/>
      <c r="D64" s="175"/>
      <c r="E64" s="175"/>
      <c r="F64" s="175"/>
      <c r="G64" s="175" t="s">
        <v>60</v>
      </c>
      <c r="L64" s="2"/>
    </row>
    <row r="65" spans="1:12" s="1" customFormat="1" x14ac:dyDescent="0.25">
      <c r="A65" s="65">
        <v>2</v>
      </c>
      <c r="B65" s="155" t="s">
        <v>73</v>
      </c>
      <c r="C65" s="156"/>
      <c r="D65" s="156"/>
      <c r="E65" s="156"/>
      <c r="F65" s="157"/>
      <c r="G65" s="65" t="s">
        <v>7</v>
      </c>
      <c r="L65" s="2"/>
    </row>
    <row r="66" spans="1:12" s="1" customFormat="1" ht="15" customHeight="1" x14ac:dyDescent="0.25">
      <c r="A66" s="66" t="s">
        <v>14</v>
      </c>
      <c r="B66" s="158" t="s">
        <v>56</v>
      </c>
      <c r="C66" s="159"/>
      <c r="D66" s="159"/>
      <c r="E66" s="159"/>
      <c r="F66" s="160"/>
      <c r="G66" s="67">
        <f>G40</f>
        <v>0</v>
      </c>
      <c r="L66" s="2"/>
    </row>
    <row r="67" spans="1:12" s="1" customFormat="1" ht="15" customHeight="1" x14ac:dyDescent="0.25">
      <c r="A67" s="66" t="s">
        <v>15</v>
      </c>
      <c r="B67" s="158" t="s">
        <v>61</v>
      </c>
      <c r="C67" s="159"/>
      <c r="D67" s="159"/>
      <c r="E67" s="159"/>
      <c r="F67" s="160"/>
      <c r="G67" s="67">
        <f>G52</f>
        <v>0</v>
      </c>
      <c r="L67" s="2"/>
    </row>
    <row r="68" spans="1:12" s="1" customFormat="1" ht="15" customHeight="1" x14ac:dyDescent="0.25">
      <c r="A68" s="66" t="s">
        <v>25</v>
      </c>
      <c r="B68" s="158" t="s">
        <v>74</v>
      </c>
      <c r="C68" s="159"/>
      <c r="D68" s="159"/>
      <c r="E68" s="159"/>
      <c r="F68" s="160"/>
      <c r="G68" s="67">
        <f>G62</f>
        <v>0</v>
      </c>
      <c r="L68" s="2"/>
    </row>
    <row r="69" spans="1:12" s="1" customFormat="1" x14ac:dyDescent="0.25">
      <c r="A69" s="161" t="s">
        <v>75</v>
      </c>
      <c r="B69" s="162"/>
      <c r="C69" s="162"/>
      <c r="D69" s="162"/>
      <c r="E69" s="162"/>
      <c r="F69" s="163"/>
      <c r="G69" s="68">
        <f>SUM(G66:G68)</f>
        <v>0</v>
      </c>
      <c r="L69" s="2"/>
    </row>
    <row r="70" spans="1:12" s="1" customFormat="1" x14ac:dyDescent="0.25">
      <c r="A70" s="69"/>
      <c r="B70" s="70"/>
      <c r="C70" s="70"/>
      <c r="D70" s="70"/>
      <c r="E70" s="70"/>
      <c r="F70" s="70"/>
      <c r="G70" s="99"/>
      <c r="L70" s="2"/>
    </row>
    <row r="71" spans="1:12" s="1" customFormat="1" x14ac:dyDescent="0.25">
      <c r="A71" s="227" t="s">
        <v>76</v>
      </c>
      <c r="B71" s="227"/>
      <c r="C71" s="227"/>
      <c r="D71" s="227"/>
      <c r="E71" s="227"/>
      <c r="F71" s="227"/>
      <c r="G71" s="227" t="s">
        <v>60</v>
      </c>
      <c r="L71" s="2"/>
    </row>
    <row r="72" spans="1:12" s="1" customFormat="1" x14ac:dyDescent="0.25">
      <c r="A72" s="65">
        <v>3</v>
      </c>
      <c r="B72" s="155" t="s">
        <v>26</v>
      </c>
      <c r="C72" s="156"/>
      <c r="D72" s="156"/>
      <c r="E72" s="156"/>
      <c r="F72" s="157"/>
      <c r="G72" s="65" t="s">
        <v>7</v>
      </c>
      <c r="L72" s="2"/>
    </row>
    <row r="73" spans="1:12" s="1" customFormat="1" ht="15" customHeight="1" x14ac:dyDescent="0.25">
      <c r="A73" s="66" t="s">
        <v>1</v>
      </c>
      <c r="B73" s="187" t="s">
        <v>27</v>
      </c>
      <c r="C73" s="185"/>
      <c r="D73" s="185"/>
      <c r="E73" s="186"/>
      <c r="F73" s="118">
        <v>8.0000000000000004E-4</v>
      </c>
      <c r="G73" s="67">
        <f t="shared" ref="G73:G78" si="0">F73*G$33</f>
        <v>0</v>
      </c>
      <c r="H73" s="73"/>
      <c r="L73" s="2"/>
    </row>
    <row r="74" spans="1:12" s="1" customFormat="1" ht="15" customHeight="1" x14ac:dyDescent="0.25">
      <c r="A74" s="66" t="s">
        <v>2</v>
      </c>
      <c r="B74" s="158" t="s">
        <v>28</v>
      </c>
      <c r="C74" s="159"/>
      <c r="D74" s="159"/>
      <c r="E74" s="160"/>
      <c r="F74" s="118">
        <v>1E-4</v>
      </c>
      <c r="G74" s="67">
        <f t="shared" si="0"/>
        <v>0</v>
      </c>
      <c r="H74" s="73"/>
      <c r="J74" s="110"/>
      <c r="K74" s="112"/>
      <c r="L74" s="2"/>
    </row>
    <row r="75" spans="1:12" s="1" customFormat="1" ht="15" customHeight="1" x14ac:dyDescent="0.25">
      <c r="A75" s="66" t="s">
        <v>3</v>
      </c>
      <c r="B75" s="187" t="s">
        <v>77</v>
      </c>
      <c r="C75" s="185"/>
      <c r="D75" s="185"/>
      <c r="E75" s="186"/>
      <c r="F75" s="118">
        <v>0.04</v>
      </c>
      <c r="G75" s="67">
        <f t="shared" si="0"/>
        <v>0</v>
      </c>
      <c r="H75" s="73"/>
      <c r="J75" s="110"/>
      <c r="K75" s="112"/>
      <c r="L75" s="2"/>
    </row>
    <row r="76" spans="1:12" s="1" customFormat="1" ht="15" customHeight="1" x14ac:dyDescent="0.25">
      <c r="A76" s="66" t="s">
        <v>4</v>
      </c>
      <c r="B76" s="184" t="s">
        <v>29</v>
      </c>
      <c r="C76" s="185"/>
      <c r="D76" s="185"/>
      <c r="E76" s="186"/>
      <c r="F76" s="118">
        <v>1.0500000000000001E-2</v>
      </c>
      <c r="G76" s="67">
        <f t="shared" si="0"/>
        <v>0</v>
      </c>
      <c r="H76" s="108"/>
      <c r="J76" s="110"/>
      <c r="K76" s="112"/>
      <c r="L76" s="2"/>
    </row>
    <row r="77" spans="1:12" s="1" customFormat="1" ht="15" customHeight="1" x14ac:dyDescent="0.25">
      <c r="A77" s="66" t="s">
        <v>5</v>
      </c>
      <c r="B77" s="187" t="s">
        <v>78</v>
      </c>
      <c r="C77" s="185"/>
      <c r="D77" s="185"/>
      <c r="E77" s="186"/>
      <c r="F77" s="118">
        <v>3.8999999999999998E-3</v>
      </c>
      <c r="G77" s="67">
        <f t="shared" si="0"/>
        <v>0</v>
      </c>
      <c r="H77" s="73"/>
      <c r="J77" s="110"/>
      <c r="K77" s="112"/>
      <c r="L77" s="2"/>
    </row>
    <row r="78" spans="1:12" s="1" customFormat="1" ht="15" customHeight="1" x14ac:dyDescent="0.25">
      <c r="A78" s="66" t="s">
        <v>18</v>
      </c>
      <c r="B78" s="158" t="s">
        <v>79</v>
      </c>
      <c r="C78" s="159"/>
      <c r="D78" s="159"/>
      <c r="E78" s="160"/>
      <c r="F78" s="118">
        <v>0</v>
      </c>
      <c r="G78" s="67">
        <f t="shared" si="0"/>
        <v>0</v>
      </c>
      <c r="H78" s="73"/>
      <c r="J78" s="110"/>
      <c r="K78" s="112"/>
      <c r="L78" s="2"/>
    </row>
    <row r="79" spans="1:12" ht="15" customHeight="1" x14ac:dyDescent="0.25">
      <c r="A79" s="155" t="s">
        <v>80</v>
      </c>
      <c r="B79" s="156"/>
      <c r="C79" s="156"/>
      <c r="D79" s="156"/>
      <c r="E79" s="157"/>
      <c r="F79" s="123">
        <f>SUM(F73:F78)</f>
        <v>5.5300000000000002E-2</v>
      </c>
      <c r="G79" s="77">
        <f>SUM(G73:G78)</f>
        <v>0</v>
      </c>
      <c r="H79" s="76"/>
      <c r="J79" s="110"/>
      <c r="K79" s="112"/>
    </row>
    <row r="80" spans="1:12" x14ac:dyDescent="0.25">
      <c r="A80" s="25"/>
      <c r="B80" s="120"/>
      <c r="C80" s="120"/>
      <c r="D80" s="120"/>
      <c r="E80" s="120"/>
      <c r="F80" s="120"/>
      <c r="G80" s="121"/>
      <c r="K80" s="111"/>
    </row>
    <row r="81" spans="1:12" x14ac:dyDescent="0.25">
      <c r="A81" s="227" t="s">
        <v>81</v>
      </c>
      <c r="B81" s="227"/>
      <c r="C81" s="227"/>
      <c r="D81" s="227"/>
      <c r="E81" s="227"/>
      <c r="F81" s="227"/>
      <c r="G81" s="227" t="s">
        <v>60</v>
      </c>
    </row>
    <row r="82" spans="1:12" x14ac:dyDescent="0.25">
      <c r="A82" s="227" t="s">
        <v>82</v>
      </c>
      <c r="B82" s="227"/>
      <c r="C82" s="227"/>
      <c r="D82" s="227"/>
      <c r="E82" s="227"/>
      <c r="F82" s="227"/>
      <c r="G82" s="227" t="s">
        <v>60</v>
      </c>
    </row>
    <row r="83" spans="1:12" x14ac:dyDescent="0.25">
      <c r="A83" s="65" t="s">
        <v>83</v>
      </c>
      <c r="B83" s="155" t="s">
        <v>84</v>
      </c>
      <c r="C83" s="156"/>
      <c r="D83" s="156"/>
      <c r="E83" s="156"/>
      <c r="F83" s="157"/>
      <c r="G83" s="65" t="s">
        <v>7</v>
      </c>
    </row>
    <row r="84" spans="1:12" ht="15" customHeight="1" x14ac:dyDescent="0.25">
      <c r="A84" s="66" t="s">
        <v>1</v>
      </c>
      <c r="B84" s="184" t="s">
        <v>154</v>
      </c>
      <c r="C84" s="185"/>
      <c r="D84" s="185"/>
      <c r="E84" s="186"/>
      <c r="F84" s="72">
        <v>8.3299999999999999E-2</v>
      </c>
      <c r="G84" s="77">
        <f t="shared" ref="G84:G89" si="1">F84*G$33</f>
        <v>0</v>
      </c>
      <c r="H84" s="73"/>
    </row>
    <row r="85" spans="1:12" ht="15" customHeight="1" x14ac:dyDescent="0.25">
      <c r="A85" s="66" t="s">
        <v>2</v>
      </c>
      <c r="B85" s="176" t="s">
        <v>84</v>
      </c>
      <c r="C85" s="159"/>
      <c r="D85" s="159"/>
      <c r="E85" s="160"/>
      <c r="F85" s="72">
        <v>8.2000000000000007E-3</v>
      </c>
      <c r="G85" s="77">
        <f t="shared" si="1"/>
        <v>0</v>
      </c>
      <c r="H85" s="73"/>
    </row>
    <row r="86" spans="1:12" ht="15" customHeight="1" x14ac:dyDescent="0.25">
      <c r="A86" s="66" t="s">
        <v>3</v>
      </c>
      <c r="B86" s="176" t="s">
        <v>155</v>
      </c>
      <c r="C86" s="159"/>
      <c r="D86" s="159"/>
      <c r="E86" s="160"/>
      <c r="F86" s="72">
        <v>1E-4</v>
      </c>
      <c r="G86" s="77">
        <f t="shared" si="1"/>
        <v>0</v>
      </c>
      <c r="H86" s="73"/>
    </row>
    <row r="87" spans="1:12" ht="15" customHeight="1" x14ac:dyDescent="0.25">
      <c r="A87" s="66" t="s">
        <v>4</v>
      </c>
      <c r="B87" s="176" t="s">
        <v>156</v>
      </c>
      <c r="C87" s="159"/>
      <c r="D87" s="159"/>
      <c r="E87" s="160"/>
      <c r="F87" s="72">
        <v>2.9999999999999997E-4</v>
      </c>
      <c r="G87" s="77">
        <f t="shared" si="1"/>
        <v>0</v>
      </c>
      <c r="H87" s="108"/>
    </row>
    <row r="88" spans="1:12" ht="15" customHeight="1" x14ac:dyDescent="0.25">
      <c r="A88" s="66" t="s">
        <v>5</v>
      </c>
      <c r="B88" s="176" t="s">
        <v>157</v>
      </c>
      <c r="C88" s="159"/>
      <c r="D88" s="159"/>
      <c r="E88" s="160"/>
      <c r="F88" s="72">
        <v>2.0000000000000001E-4</v>
      </c>
      <c r="G88" s="77">
        <f t="shared" si="1"/>
        <v>0</v>
      </c>
      <c r="H88" s="73"/>
      <c r="I88" s="76"/>
    </row>
    <row r="89" spans="1:12" ht="15" customHeight="1" x14ac:dyDescent="0.25">
      <c r="A89" s="66" t="s">
        <v>18</v>
      </c>
      <c r="B89" s="176" t="s">
        <v>158</v>
      </c>
      <c r="C89" s="159"/>
      <c r="D89" s="159"/>
      <c r="E89" s="160"/>
      <c r="F89" s="72">
        <v>0</v>
      </c>
      <c r="G89" s="77">
        <f t="shared" si="1"/>
        <v>0</v>
      </c>
      <c r="H89" s="73"/>
      <c r="I89" s="76"/>
      <c r="J89" s="76"/>
    </row>
    <row r="90" spans="1:12" ht="15" customHeight="1" x14ac:dyDescent="0.25">
      <c r="A90" s="155" t="s">
        <v>85</v>
      </c>
      <c r="B90" s="156"/>
      <c r="C90" s="156"/>
      <c r="D90" s="156"/>
      <c r="E90" s="157"/>
      <c r="F90" s="123">
        <f>SUM(F84:F89)</f>
        <v>9.2100000000000001E-2</v>
      </c>
      <c r="G90" s="77">
        <f>SUM(G84:G89)</f>
        <v>0</v>
      </c>
    </row>
    <row r="91" spans="1:12" x14ac:dyDescent="0.25">
      <c r="A91" s="25"/>
      <c r="B91" s="26"/>
      <c r="C91" s="26"/>
      <c r="D91" s="26"/>
      <c r="E91" s="26"/>
      <c r="F91" s="26"/>
      <c r="G91" s="27"/>
      <c r="L91" s="1"/>
    </row>
    <row r="92" spans="1:12" x14ac:dyDescent="0.25">
      <c r="A92" s="175" t="s">
        <v>86</v>
      </c>
      <c r="B92" s="175"/>
      <c r="C92" s="175"/>
      <c r="D92" s="175"/>
      <c r="E92" s="175"/>
      <c r="F92" s="175"/>
      <c r="G92" s="175" t="s">
        <v>60</v>
      </c>
      <c r="H92" s="107"/>
      <c r="L92" s="1"/>
    </row>
    <row r="93" spans="1:12" x14ac:dyDescent="0.25">
      <c r="A93" s="65" t="s">
        <v>87</v>
      </c>
      <c r="B93" s="155" t="s">
        <v>34</v>
      </c>
      <c r="C93" s="156"/>
      <c r="D93" s="156"/>
      <c r="E93" s="156"/>
      <c r="F93" s="157"/>
      <c r="G93" s="65" t="s">
        <v>7</v>
      </c>
      <c r="I93" s="33"/>
      <c r="J93" s="33"/>
      <c r="L93" s="1"/>
    </row>
    <row r="94" spans="1:12" ht="15" customHeight="1" x14ac:dyDescent="0.25">
      <c r="A94" s="66" t="s">
        <v>1</v>
      </c>
      <c r="B94" s="179" t="s">
        <v>88</v>
      </c>
      <c r="C94" s="180"/>
      <c r="D94" s="180"/>
      <c r="E94" s="180"/>
      <c r="F94" s="181"/>
      <c r="G94" s="98">
        <f>(G28+G29+G31)/220*1.5*15</f>
        <v>0</v>
      </c>
      <c r="H94" s="33"/>
      <c r="I94" s="33"/>
      <c r="J94" s="33"/>
      <c r="L94" s="1"/>
    </row>
    <row r="95" spans="1:12" x14ac:dyDescent="0.25">
      <c r="A95" s="161" t="s">
        <v>89</v>
      </c>
      <c r="B95" s="162"/>
      <c r="C95" s="162"/>
      <c r="D95" s="162"/>
      <c r="E95" s="162"/>
      <c r="F95" s="163"/>
      <c r="G95" s="75">
        <f>G94</f>
        <v>0</v>
      </c>
      <c r="I95" s="33"/>
      <c r="J95" s="33"/>
      <c r="L95" s="1"/>
    </row>
    <row r="96" spans="1:12" x14ac:dyDescent="0.25">
      <c r="A96" s="15"/>
      <c r="B96" s="70"/>
      <c r="C96" s="70"/>
      <c r="D96" s="70"/>
      <c r="E96" s="70"/>
      <c r="F96" s="70"/>
      <c r="G96" s="71"/>
      <c r="L96" s="1"/>
    </row>
    <row r="97" spans="1:12" x14ac:dyDescent="0.25">
      <c r="A97" s="175" t="s">
        <v>90</v>
      </c>
      <c r="B97" s="175"/>
      <c r="C97" s="175"/>
      <c r="D97" s="175"/>
      <c r="E97" s="175"/>
      <c r="F97" s="175"/>
      <c r="G97" s="175" t="s">
        <v>60</v>
      </c>
      <c r="L97" s="1"/>
    </row>
    <row r="98" spans="1:12" x14ac:dyDescent="0.25">
      <c r="A98" s="65">
        <v>4</v>
      </c>
      <c r="B98" s="155" t="s">
        <v>33</v>
      </c>
      <c r="C98" s="156"/>
      <c r="D98" s="156"/>
      <c r="E98" s="156"/>
      <c r="F98" s="157"/>
      <c r="G98" s="65" t="s">
        <v>7</v>
      </c>
      <c r="L98" s="1"/>
    </row>
    <row r="99" spans="1:12" x14ac:dyDescent="0.25">
      <c r="A99" s="66" t="s">
        <v>83</v>
      </c>
      <c r="B99" s="158" t="s">
        <v>10</v>
      </c>
      <c r="C99" s="182"/>
      <c r="D99" s="182"/>
      <c r="E99" s="182"/>
      <c r="F99" s="183"/>
      <c r="G99" s="77">
        <f>G90</f>
        <v>0</v>
      </c>
    </row>
    <row r="100" spans="1:12" x14ac:dyDescent="0.25">
      <c r="A100" s="66" t="s">
        <v>87</v>
      </c>
      <c r="B100" s="158" t="s">
        <v>34</v>
      </c>
      <c r="C100" s="159"/>
      <c r="D100" s="159"/>
      <c r="E100" s="159"/>
      <c r="F100" s="160"/>
      <c r="G100" s="77">
        <f>G94</f>
        <v>0</v>
      </c>
    </row>
    <row r="101" spans="1:12" x14ac:dyDescent="0.25">
      <c r="A101" s="161" t="s">
        <v>91</v>
      </c>
      <c r="B101" s="162"/>
      <c r="C101" s="162"/>
      <c r="D101" s="162"/>
      <c r="E101" s="162"/>
      <c r="F101" s="163"/>
      <c r="G101" s="75">
        <f>SUM(G99:G100)</f>
        <v>0</v>
      </c>
    </row>
    <row r="102" spans="1:12" x14ac:dyDescent="0.25">
      <c r="A102" s="62"/>
      <c r="B102" s="63"/>
      <c r="C102" s="63"/>
      <c r="D102" s="63"/>
      <c r="E102" s="63"/>
      <c r="F102" s="63"/>
      <c r="G102" s="64"/>
    </row>
    <row r="103" spans="1:12" x14ac:dyDescent="0.25">
      <c r="A103" s="175" t="s">
        <v>92</v>
      </c>
      <c r="B103" s="175"/>
      <c r="C103" s="175"/>
      <c r="D103" s="175"/>
      <c r="E103" s="175"/>
      <c r="F103" s="175"/>
      <c r="G103" s="175" t="s">
        <v>60</v>
      </c>
    </row>
    <row r="104" spans="1:12" x14ac:dyDescent="0.25">
      <c r="A104" s="65">
        <v>5</v>
      </c>
      <c r="B104" s="155" t="s">
        <v>8</v>
      </c>
      <c r="C104" s="156"/>
      <c r="D104" s="156"/>
      <c r="E104" s="156"/>
      <c r="F104" s="157"/>
      <c r="G104" s="65" t="s">
        <v>7</v>
      </c>
    </row>
    <row r="105" spans="1:12" x14ac:dyDescent="0.25">
      <c r="A105" s="66" t="s">
        <v>1</v>
      </c>
      <c r="B105" s="158" t="s">
        <v>9</v>
      </c>
      <c r="C105" s="159"/>
      <c r="D105" s="159"/>
      <c r="E105" s="159"/>
      <c r="F105" s="160"/>
      <c r="G105" s="67"/>
    </row>
    <row r="106" spans="1:12" x14ac:dyDescent="0.25">
      <c r="A106" s="66" t="s">
        <v>2</v>
      </c>
      <c r="B106" s="158" t="s">
        <v>93</v>
      </c>
      <c r="C106" s="159"/>
      <c r="D106" s="159"/>
      <c r="E106" s="159"/>
      <c r="F106" s="160"/>
      <c r="G106" s="67"/>
    </row>
    <row r="107" spans="1:12" x14ac:dyDescent="0.25">
      <c r="A107" s="66" t="s">
        <v>3</v>
      </c>
      <c r="B107" s="158" t="s">
        <v>94</v>
      </c>
      <c r="C107" s="159"/>
      <c r="D107" s="159"/>
      <c r="E107" s="159"/>
      <c r="F107" s="160"/>
      <c r="G107" s="67"/>
    </row>
    <row r="108" spans="1:12" x14ac:dyDescent="0.25">
      <c r="A108" s="100" t="s">
        <v>4</v>
      </c>
      <c r="B108" s="176" t="s">
        <v>148</v>
      </c>
      <c r="C108" s="159"/>
      <c r="D108" s="159"/>
      <c r="E108" s="159"/>
      <c r="F108" s="160"/>
      <c r="G108" s="67">
        <v>0</v>
      </c>
    </row>
    <row r="109" spans="1:12" x14ac:dyDescent="0.25">
      <c r="A109" s="161" t="s">
        <v>95</v>
      </c>
      <c r="B109" s="162"/>
      <c r="C109" s="162"/>
      <c r="D109" s="162"/>
      <c r="E109" s="162"/>
      <c r="F109" s="163"/>
      <c r="G109" s="75">
        <f>SUM(G105:G108)</f>
        <v>0</v>
      </c>
    </row>
    <row r="110" spans="1:12" x14ac:dyDescent="0.25">
      <c r="A110" s="15"/>
      <c r="B110" s="70"/>
      <c r="C110" s="70"/>
      <c r="D110" s="70"/>
      <c r="E110" s="70"/>
      <c r="F110" s="70"/>
      <c r="G110" s="71"/>
    </row>
    <row r="111" spans="1:12" x14ac:dyDescent="0.25">
      <c r="A111" s="175" t="s">
        <v>96</v>
      </c>
      <c r="B111" s="175"/>
      <c r="C111" s="175"/>
      <c r="D111" s="175"/>
      <c r="E111" s="175"/>
      <c r="F111" s="175"/>
      <c r="G111" s="175" t="s">
        <v>60</v>
      </c>
      <c r="H111" s="78"/>
    </row>
    <row r="112" spans="1:12" s="1" customFormat="1" x14ac:dyDescent="0.25">
      <c r="A112" s="65">
        <v>6</v>
      </c>
      <c r="B112" s="155" t="s">
        <v>97</v>
      </c>
      <c r="C112" s="156"/>
      <c r="D112" s="157"/>
      <c r="E112" s="177" t="s">
        <v>98</v>
      </c>
      <c r="F112" s="178"/>
      <c r="G112" s="65" t="s">
        <v>7</v>
      </c>
      <c r="H112" s="78"/>
      <c r="L112" s="2"/>
    </row>
    <row r="113" spans="1:12" s="1" customFormat="1" x14ac:dyDescent="0.25">
      <c r="A113" s="66" t="s">
        <v>1</v>
      </c>
      <c r="B113" s="158" t="s">
        <v>30</v>
      </c>
      <c r="C113" s="159"/>
      <c r="D113" s="160"/>
      <c r="E113" s="172"/>
      <c r="F113" s="173"/>
      <c r="G113" s="77">
        <f>E113*(G33+G69+G79+G101+G109)</f>
        <v>0</v>
      </c>
      <c r="H113" s="79"/>
      <c r="L113" s="2"/>
    </row>
    <row r="114" spans="1:12" s="1" customFormat="1" x14ac:dyDescent="0.25">
      <c r="A114" s="66" t="s">
        <v>2</v>
      </c>
      <c r="B114" s="158" t="s">
        <v>11</v>
      </c>
      <c r="C114" s="159"/>
      <c r="D114" s="160"/>
      <c r="E114" s="172"/>
      <c r="F114" s="173"/>
      <c r="G114" s="80">
        <f>E114*(G33+G69+G79+G101+G109+G113)</f>
        <v>0</v>
      </c>
      <c r="H114" s="79"/>
      <c r="I114" s="107"/>
      <c r="L114" s="2"/>
    </row>
    <row r="115" spans="1:12" s="1" customFormat="1" x14ac:dyDescent="0.25">
      <c r="A115" s="66" t="s">
        <v>3</v>
      </c>
      <c r="B115" s="158" t="s">
        <v>31</v>
      </c>
      <c r="C115" s="159"/>
      <c r="D115" s="160"/>
      <c r="E115" s="172"/>
      <c r="F115" s="174"/>
      <c r="G115" s="77"/>
      <c r="H115" s="113"/>
      <c r="I115" s="107"/>
      <c r="L115" s="2"/>
    </row>
    <row r="116" spans="1:12" s="1" customFormat="1" ht="22.5" customHeight="1" x14ac:dyDescent="0.25">
      <c r="A116" s="66"/>
      <c r="B116" s="158" t="s">
        <v>100</v>
      </c>
      <c r="C116" s="159"/>
      <c r="D116" s="160"/>
      <c r="E116" s="172">
        <v>3.6499999999999998E-2</v>
      </c>
      <c r="F116" s="173"/>
      <c r="G116" s="77">
        <f>(G113+G114+G128)*E116/(1-8.65%)</f>
        <v>0</v>
      </c>
      <c r="H116" s="81"/>
      <c r="L116" s="2"/>
    </row>
    <row r="117" spans="1:12" s="1" customFormat="1" x14ac:dyDescent="0.25">
      <c r="A117" s="66"/>
      <c r="B117" s="158" t="s">
        <v>101</v>
      </c>
      <c r="C117" s="159"/>
      <c r="D117" s="160"/>
      <c r="E117" s="172" t="s">
        <v>102</v>
      </c>
      <c r="F117" s="173"/>
      <c r="G117" s="82" t="s">
        <v>102</v>
      </c>
      <c r="L117" s="2"/>
    </row>
    <row r="118" spans="1:12" s="1" customFormat="1" x14ac:dyDescent="0.25">
      <c r="A118" s="66"/>
      <c r="B118" s="158" t="s">
        <v>103</v>
      </c>
      <c r="C118" s="159"/>
      <c r="D118" s="160"/>
      <c r="E118" s="172">
        <v>0.05</v>
      </c>
      <c r="F118" s="174"/>
      <c r="G118" s="77">
        <f>(G113+G114+G128)*E118/(1-8.65%)</f>
        <v>0</v>
      </c>
      <c r="L118" s="2"/>
    </row>
    <row r="119" spans="1:12" s="1" customFormat="1" ht="15" customHeight="1" x14ac:dyDescent="0.25">
      <c r="A119" s="161" t="s">
        <v>104</v>
      </c>
      <c r="B119" s="162"/>
      <c r="C119" s="162"/>
      <c r="D119" s="162"/>
      <c r="E119" s="162"/>
      <c r="F119" s="163"/>
      <c r="G119" s="68">
        <f>SUM(G113:G118)</f>
        <v>0</v>
      </c>
      <c r="L119" s="2"/>
    </row>
    <row r="120" spans="1:12" s="1" customFormat="1" x14ac:dyDescent="0.25">
      <c r="A120" s="25"/>
      <c r="B120" s="26"/>
      <c r="C120" s="26"/>
      <c r="D120" s="26"/>
      <c r="E120" s="26"/>
      <c r="F120" s="26"/>
      <c r="G120" s="27"/>
      <c r="L120" s="2"/>
    </row>
    <row r="121" spans="1:12" s="1" customFormat="1" x14ac:dyDescent="0.25">
      <c r="A121" s="175" t="s">
        <v>105</v>
      </c>
      <c r="B121" s="175"/>
      <c r="C121" s="175"/>
      <c r="D121" s="175"/>
      <c r="E121" s="175"/>
      <c r="F121" s="175"/>
      <c r="G121" s="175" t="s">
        <v>60</v>
      </c>
      <c r="L121" s="2"/>
    </row>
    <row r="122" spans="1:12" s="1" customFormat="1" x14ac:dyDescent="0.25">
      <c r="A122" s="48"/>
      <c r="B122" s="155" t="s">
        <v>106</v>
      </c>
      <c r="C122" s="156"/>
      <c r="D122" s="156"/>
      <c r="E122" s="156"/>
      <c r="F122" s="157"/>
      <c r="G122" s="65" t="s">
        <v>7</v>
      </c>
      <c r="L122" s="2"/>
    </row>
    <row r="123" spans="1:12" s="1" customFormat="1" x14ac:dyDescent="0.25">
      <c r="A123" s="65" t="s">
        <v>1</v>
      </c>
      <c r="B123" s="158" t="s">
        <v>107</v>
      </c>
      <c r="C123" s="159"/>
      <c r="D123" s="159"/>
      <c r="E123" s="159"/>
      <c r="F123" s="160"/>
      <c r="G123" s="83">
        <f>G33</f>
        <v>0</v>
      </c>
      <c r="L123" s="2"/>
    </row>
    <row r="124" spans="1:12" s="1" customFormat="1" x14ac:dyDescent="0.25">
      <c r="A124" s="65" t="s">
        <v>2</v>
      </c>
      <c r="B124" s="158" t="s">
        <v>108</v>
      </c>
      <c r="C124" s="159"/>
      <c r="D124" s="159"/>
      <c r="E124" s="159"/>
      <c r="F124" s="160"/>
      <c r="G124" s="83">
        <f>G69</f>
        <v>0</v>
      </c>
      <c r="L124" s="2"/>
    </row>
    <row r="125" spans="1:12" s="1" customFormat="1" x14ac:dyDescent="0.25">
      <c r="A125" s="65" t="s">
        <v>3</v>
      </c>
      <c r="B125" s="158" t="s">
        <v>109</v>
      </c>
      <c r="C125" s="159"/>
      <c r="D125" s="159"/>
      <c r="E125" s="159"/>
      <c r="F125" s="160"/>
      <c r="G125" s="83">
        <f>G79</f>
        <v>0</v>
      </c>
      <c r="L125" s="2"/>
    </row>
    <row r="126" spans="1:12" s="1" customFormat="1" x14ac:dyDescent="0.25">
      <c r="A126" s="65" t="s">
        <v>4</v>
      </c>
      <c r="B126" s="158" t="s">
        <v>110</v>
      </c>
      <c r="C126" s="159"/>
      <c r="D126" s="159"/>
      <c r="E126" s="159"/>
      <c r="F126" s="160"/>
      <c r="G126" s="83">
        <f>G101</f>
        <v>0</v>
      </c>
      <c r="L126" s="2"/>
    </row>
    <row r="127" spans="1:12" s="1" customFormat="1" x14ac:dyDescent="0.25">
      <c r="A127" s="65" t="s">
        <v>5</v>
      </c>
      <c r="B127" s="158" t="s">
        <v>111</v>
      </c>
      <c r="C127" s="159"/>
      <c r="D127" s="159"/>
      <c r="E127" s="159"/>
      <c r="F127" s="160"/>
      <c r="G127" s="83">
        <f>G109</f>
        <v>0</v>
      </c>
      <c r="L127" s="2"/>
    </row>
    <row r="128" spans="1:12" s="1" customFormat="1" x14ac:dyDescent="0.25">
      <c r="A128" s="155" t="s">
        <v>112</v>
      </c>
      <c r="B128" s="156"/>
      <c r="C128" s="156"/>
      <c r="D128" s="156"/>
      <c r="E128" s="156"/>
      <c r="F128" s="157"/>
      <c r="G128" s="83">
        <f>SUM(G123:G127)</f>
        <v>0</v>
      </c>
      <c r="L128" s="2"/>
    </row>
    <row r="129" spans="1:12" s="1" customFormat="1" x14ac:dyDescent="0.25">
      <c r="A129" s="65" t="s">
        <v>18</v>
      </c>
      <c r="B129" s="158" t="s">
        <v>113</v>
      </c>
      <c r="C129" s="159"/>
      <c r="D129" s="159"/>
      <c r="E129" s="159"/>
      <c r="F129" s="160"/>
      <c r="G129" s="83">
        <f>G119</f>
        <v>0</v>
      </c>
      <c r="L129" s="2"/>
    </row>
    <row r="130" spans="1:12" s="1" customFormat="1" x14ac:dyDescent="0.25">
      <c r="A130" s="161" t="s">
        <v>32</v>
      </c>
      <c r="B130" s="162"/>
      <c r="C130" s="162"/>
      <c r="D130" s="162"/>
      <c r="E130" s="162"/>
      <c r="F130" s="163"/>
      <c r="G130" s="84">
        <f>G128+G129</f>
        <v>0</v>
      </c>
      <c r="H130" s="107"/>
      <c r="L130" s="2"/>
    </row>
    <row r="131" spans="1:12" s="1" customFormat="1" ht="30" customHeight="1" x14ac:dyDescent="0.25">
      <c r="A131" s="164"/>
      <c r="B131" s="164"/>
      <c r="C131" s="164"/>
      <c r="D131" s="164"/>
      <c r="E131" s="164"/>
      <c r="F131" s="164"/>
      <c r="G131" s="164"/>
      <c r="L131" s="2"/>
    </row>
    <row r="132" spans="1:12" x14ac:dyDescent="0.25">
      <c r="H132" s="114"/>
    </row>
  </sheetData>
  <mergeCells count="129">
    <mergeCell ref="A8:D8"/>
    <mergeCell ref="E8:G8"/>
    <mergeCell ref="A9:D9"/>
    <mergeCell ref="E9:G9"/>
    <mergeCell ref="A10:D10"/>
    <mergeCell ref="E10:G10"/>
    <mergeCell ref="A1:G1"/>
    <mergeCell ref="A3:C3"/>
    <mergeCell ref="D3:G3"/>
    <mergeCell ref="A4:G4"/>
    <mergeCell ref="A5:G5"/>
    <mergeCell ref="A7:D7"/>
    <mergeCell ref="E7:G7"/>
    <mergeCell ref="A16:G16"/>
    <mergeCell ref="A18:G18"/>
    <mergeCell ref="A19:G19"/>
    <mergeCell ref="A20:F20"/>
    <mergeCell ref="A21:F21"/>
    <mergeCell ref="A22:F22"/>
    <mergeCell ref="A12:G12"/>
    <mergeCell ref="A13:C13"/>
    <mergeCell ref="D13:E13"/>
    <mergeCell ref="F13:G13"/>
    <mergeCell ref="A14:C14"/>
    <mergeCell ref="D14:E14"/>
    <mergeCell ref="F14:G14"/>
    <mergeCell ref="B30:F30"/>
    <mergeCell ref="B31:F31"/>
    <mergeCell ref="B32:F32"/>
    <mergeCell ref="A33:F33"/>
    <mergeCell ref="A35:G35"/>
    <mergeCell ref="A36:G36"/>
    <mergeCell ref="A23:F23"/>
    <mergeCell ref="A24:F24"/>
    <mergeCell ref="A26:G26"/>
    <mergeCell ref="B27:F27"/>
    <mergeCell ref="B28:F28"/>
    <mergeCell ref="B29:F29"/>
    <mergeCell ref="B43:E43"/>
    <mergeCell ref="B44:E44"/>
    <mergeCell ref="B45:E45"/>
    <mergeCell ref="B46:E46"/>
    <mergeCell ref="B47:E47"/>
    <mergeCell ref="B48:E48"/>
    <mergeCell ref="B37:F37"/>
    <mergeCell ref="B38:E38"/>
    <mergeCell ref="A40:E40"/>
    <mergeCell ref="A42:G42"/>
    <mergeCell ref="B56:E56"/>
    <mergeCell ref="B57:F57"/>
    <mergeCell ref="B58:F58"/>
    <mergeCell ref="B59:F59"/>
    <mergeCell ref="B60:F60"/>
    <mergeCell ref="B49:E49"/>
    <mergeCell ref="B50:E50"/>
    <mergeCell ref="B51:E51"/>
    <mergeCell ref="A52:E52"/>
    <mergeCell ref="A54:G54"/>
    <mergeCell ref="B55:F55"/>
    <mergeCell ref="A69:F69"/>
    <mergeCell ref="A71:G71"/>
    <mergeCell ref="B72:F72"/>
    <mergeCell ref="B73:E73"/>
    <mergeCell ref="B74:E74"/>
    <mergeCell ref="B75:E75"/>
    <mergeCell ref="A62:F62"/>
    <mergeCell ref="A64:G64"/>
    <mergeCell ref="B65:F65"/>
    <mergeCell ref="B66:F66"/>
    <mergeCell ref="B67:F67"/>
    <mergeCell ref="B68:F68"/>
    <mergeCell ref="B83:F83"/>
    <mergeCell ref="B84:E84"/>
    <mergeCell ref="B85:E85"/>
    <mergeCell ref="B86:E86"/>
    <mergeCell ref="B87:E87"/>
    <mergeCell ref="B88:E88"/>
    <mergeCell ref="B76:E76"/>
    <mergeCell ref="B77:E77"/>
    <mergeCell ref="B78:E78"/>
    <mergeCell ref="A79:E79"/>
    <mergeCell ref="A81:G81"/>
    <mergeCell ref="A82:G82"/>
    <mergeCell ref="A97:G97"/>
    <mergeCell ref="B98:F98"/>
    <mergeCell ref="B99:F99"/>
    <mergeCell ref="B100:F100"/>
    <mergeCell ref="A101:F101"/>
    <mergeCell ref="A103:G103"/>
    <mergeCell ref="B89:E89"/>
    <mergeCell ref="A90:E90"/>
    <mergeCell ref="A92:G92"/>
    <mergeCell ref="B93:F93"/>
    <mergeCell ref="B94:F94"/>
    <mergeCell ref="A95:F95"/>
    <mergeCell ref="E113:F113"/>
    <mergeCell ref="B114:D114"/>
    <mergeCell ref="E114:F114"/>
    <mergeCell ref="B104:F104"/>
    <mergeCell ref="B105:F105"/>
    <mergeCell ref="B106:F106"/>
    <mergeCell ref="B108:F108"/>
    <mergeCell ref="A109:F109"/>
    <mergeCell ref="A111:G111"/>
    <mergeCell ref="B107:F107"/>
    <mergeCell ref="A130:F130"/>
    <mergeCell ref="A131:G131"/>
    <mergeCell ref="B61:F61"/>
    <mergeCell ref="B124:F124"/>
    <mergeCell ref="B125:F125"/>
    <mergeCell ref="B126:F126"/>
    <mergeCell ref="B127:F127"/>
    <mergeCell ref="A128:F128"/>
    <mergeCell ref="B129:F129"/>
    <mergeCell ref="B118:D118"/>
    <mergeCell ref="E118:F118"/>
    <mergeCell ref="A119:F119"/>
    <mergeCell ref="A121:G121"/>
    <mergeCell ref="B122:F122"/>
    <mergeCell ref="B123:F123"/>
    <mergeCell ref="B115:D115"/>
    <mergeCell ref="E115:F115"/>
    <mergeCell ref="B116:D116"/>
    <mergeCell ref="E116:F116"/>
    <mergeCell ref="B117:D117"/>
    <mergeCell ref="E117:F117"/>
    <mergeCell ref="B112:D112"/>
    <mergeCell ref="E112:F112"/>
    <mergeCell ref="B113:D113"/>
  </mergeCells>
  <pageMargins left="0.511811024" right="0.511811024" top="0.78740157499999996" bottom="0.78740157499999996" header="0.31496062000000002" footer="0.31496062000000002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FF0000"/>
    <pageSetUpPr fitToPage="1"/>
  </sheetPr>
  <dimension ref="A1:L132"/>
  <sheetViews>
    <sheetView zoomScaleNormal="100" workbookViewId="0">
      <selection sqref="A1:G1"/>
    </sheetView>
  </sheetViews>
  <sheetFormatPr defaultColWidth="15.28515625" defaultRowHeight="15" x14ac:dyDescent="0.25"/>
  <cols>
    <col min="1" max="1" width="12.140625" style="85" customWidth="1"/>
    <col min="2" max="2" width="15.28515625" style="85"/>
    <col min="3" max="4" width="15.28515625" style="86"/>
    <col min="5" max="5" width="20.28515625" style="86" customWidth="1"/>
    <col min="6" max="6" width="13.5703125" style="87" bestFit="1" customWidth="1"/>
    <col min="7" max="7" width="17" style="86" customWidth="1"/>
    <col min="8" max="10" width="15.28515625" style="1" customWidth="1"/>
    <col min="11" max="11" width="15.28515625" style="1"/>
    <col min="12" max="12" width="15.28515625" style="2"/>
  </cols>
  <sheetData>
    <row r="1" spans="1:7" x14ac:dyDescent="0.25">
      <c r="A1" s="219" t="s">
        <v>35</v>
      </c>
      <c r="B1" s="220"/>
      <c r="C1" s="220"/>
      <c r="D1" s="220"/>
      <c r="E1" s="220"/>
      <c r="F1" s="220"/>
      <c r="G1" s="221"/>
    </row>
    <row r="2" spans="1:7" x14ac:dyDescent="0.25">
      <c r="A2" s="3"/>
      <c r="B2" s="4"/>
      <c r="C2" s="4"/>
      <c r="D2" s="4"/>
      <c r="E2" s="4"/>
      <c r="F2" s="4"/>
      <c r="G2" s="5"/>
    </row>
    <row r="3" spans="1:7" ht="15" customHeight="1" x14ac:dyDescent="0.25">
      <c r="A3" s="222" t="s">
        <v>162</v>
      </c>
      <c r="B3" s="222"/>
      <c r="C3" s="222"/>
      <c r="D3" s="155" t="s">
        <v>165</v>
      </c>
      <c r="E3" s="156"/>
      <c r="F3" s="156"/>
      <c r="G3" s="157"/>
    </row>
    <row r="4" spans="1:7" x14ac:dyDescent="0.25">
      <c r="A4" s="203"/>
      <c r="B4" s="204"/>
      <c r="C4" s="204"/>
      <c r="D4" s="204"/>
      <c r="E4" s="204"/>
      <c r="F4" s="204"/>
      <c r="G4" s="205"/>
    </row>
    <row r="5" spans="1:7" x14ac:dyDescent="0.25">
      <c r="A5" s="214" t="s">
        <v>36</v>
      </c>
      <c r="B5" s="215"/>
      <c r="C5" s="215"/>
      <c r="D5" s="215"/>
      <c r="E5" s="215"/>
      <c r="F5" s="215"/>
      <c r="G5" s="216"/>
    </row>
    <row r="6" spans="1:7" x14ac:dyDescent="0.25">
      <c r="A6" s="8"/>
      <c r="B6" s="9"/>
      <c r="C6" s="10"/>
      <c r="D6" s="10"/>
      <c r="E6" s="10"/>
      <c r="F6" s="10"/>
      <c r="G6" s="11"/>
    </row>
    <row r="7" spans="1:7" x14ac:dyDescent="0.25">
      <c r="A7" s="217" t="s">
        <v>37</v>
      </c>
      <c r="B7" s="182"/>
      <c r="C7" s="182"/>
      <c r="D7" s="183"/>
      <c r="E7" s="223"/>
      <c r="F7" s="156"/>
      <c r="G7" s="157"/>
    </row>
    <row r="8" spans="1:7" x14ac:dyDescent="0.25">
      <c r="A8" s="217" t="s">
        <v>38</v>
      </c>
      <c r="B8" s="182"/>
      <c r="C8" s="182"/>
      <c r="D8" s="183"/>
      <c r="E8" s="155" t="s">
        <v>136</v>
      </c>
      <c r="F8" s="156"/>
      <c r="G8" s="157"/>
    </row>
    <row r="9" spans="1:7" x14ac:dyDescent="0.25">
      <c r="A9" s="217" t="s">
        <v>39</v>
      </c>
      <c r="B9" s="182"/>
      <c r="C9" s="182"/>
      <c r="D9" s="183"/>
      <c r="E9" s="155"/>
      <c r="F9" s="156"/>
      <c r="G9" s="157"/>
    </row>
    <row r="10" spans="1:7" x14ac:dyDescent="0.25">
      <c r="A10" s="217" t="s">
        <v>40</v>
      </c>
      <c r="B10" s="182"/>
      <c r="C10" s="182"/>
      <c r="D10" s="183"/>
      <c r="E10" s="155"/>
      <c r="F10" s="156"/>
      <c r="G10" s="157"/>
    </row>
    <row r="11" spans="1:7" x14ac:dyDescent="0.25">
      <c r="A11" s="12"/>
      <c r="B11" s="13"/>
      <c r="C11" s="13"/>
      <c r="D11" s="13"/>
      <c r="E11" s="13"/>
      <c r="F11" s="13"/>
      <c r="G11" s="14"/>
    </row>
    <row r="12" spans="1:7" x14ac:dyDescent="0.25">
      <c r="A12" s="214" t="s">
        <v>41</v>
      </c>
      <c r="B12" s="215"/>
      <c r="C12" s="215"/>
      <c r="D12" s="215"/>
      <c r="E12" s="215"/>
      <c r="F12" s="215"/>
      <c r="G12" s="216"/>
    </row>
    <row r="13" spans="1:7" x14ac:dyDescent="0.25">
      <c r="A13" s="155" t="s">
        <v>0</v>
      </c>
      <c r="B13" s="156"/>
      <c r="C13" s="157"/>
      <c r="D13" s="155" t="s">
        <v>42</v>
      </c>
      <c r="E13" s="157"/>
      <c r="F13" s="155" t="s">
        <v>43</v>
      </c>
      <c r="G13" s="157"/>
    </row>
    <row r="14" spans="1:7" ht="23.25" customHeight="1" x14ac:dyDescent="0.25">
      <c r="A14" s="224" t="s">
        <v>144</v>
      </c>
      <c r="B14" s="225"/>
      <c r="C14" s="225"/>
      <c r="D14" s="179" t="s">
        <v>44</v>
      </c>
      <c r="E14" s="181"/>
      <c r="F14" s="179"/>
      <c r="G14" s="181"/>
    </row>
    <row r="15" spans="1:7" x14ac:dyDescent="0.25">
      <c r="A15" s="16"/>
      <c r="B15" s="4"/>
      <c r="C15" s="4"/>
      <c r="D15" s="17"/>
      <c r="E15" s="17"/>
      <c r="F15" s="18"/>
      <c r="G15" s="19"/>
    </row>
    <row r="16" spans="1:7" x14ac:dyDescent="0.25">
      <c r="A16" s="214" t="s">
        <v>45</v>
      </c>
      <c r="B16" s="215"/>
      <c r="C16" s="215"/>
      <c r="D16" s="215"/>
      <c r="E16" s="215"/>
      <c r="F16" s="215"/>
      <c r="G16" s="216"/>
    </row>
    <row r="17" spans="1:8" x14ac:dyDescent="0.25">
      <c r="A17" s="6"/>
      <c r="B17" s="7"/>
      <c r="C17" s="20"/>
      <c r="D17" s="20"/>
      <c r="E17" s="20"/>
      <c r="F17" s="20"/>
      <c r="G17" s="21"/>
    </row>
    <row r="18" spans="1:8" x14ac:dyDescent="0.25">
      <c r="A18" s="226" t="s">
        <v>46</v>
      </c>
      <c r="B18" s="226"/>
      <c r="C18" s="226"/>
      <c r="D18" s="226"/>
      <c r="E18" s="226"/>
      <c r="F18" s="226"/>
      <c r="G18" s="226"/>
    </row>
    <row r="19" spans="1:8" x14ac:dyDescent="0.25">
      <c r="A19" s="203" t="s">
        <v>47</v>
      </c>
      <c r="B19" s="204"/>
      <c r="C19" s="204"/>
      <c r="D19" s="204"/>
      <c r="E19" s="204"/>
      <c r="F19" s="204"/>
      <c r="G19" s="205"/>
    </row>
    <row r="20" spans="1:8" x14ac:dyDescent="0.25">
      <c r="A20" s="217" t="s">
        <v>48</v>
      </c>
      <c r="B20" s="182"/>
      <c r="C20" s="182"/>
      <c r="D20" s="182"/>
      <c r="E20" s="182"/>
      <c r="F20" s="183"/>
      <c r="G20" s="22" t="s">
        <v>119</v>
      </c>
    </row>
    <row r="21" spans="1:8" x14ac:dyDescent="0.25">
      <c r="A21" s="217" t="s">
        <v>49</v>
      </c>
      <c r="B21" s="182"/>
      <c r="C21" s="182"/>
      <c r="D21" s="182"/>
      <c r="E21" s="182"/>
      <c r="F21" s="183"/>
      <c r="G21" s="23" t="s">
        <v>121</v>
      </c>
    </row>
    <row r="22" spans="1:8" ht="14.45" customHeight="1" x14ac:dyDescent="0.25">
      <c r="A22" s="217" t="s">
        <v>50</v>
      </c>
      <c r="B22" s="182"/>
      <c r="C22" s="182"/>
      <c r="D22" s="182"/>
      <c r="E22" s="182"/>
      <c r="F22" s="183"/>
      <c r="G22" s="129"/>
    </row>
    <row r="23" spans="1:8" x14ac:dyDescent="0.25">
      <c r="A23" s="217" t="s">
        <v>51</v>
      </c>
      <c r="B23" s="182"/>
      <c r="C23" s="182"/>
      <c r="D23" s="182"/>
      <c r="E23" s="182"/>
      <c r="F23" s="183"/>
      <c r="G23" s="22" t="s">
        <v>120</v>
      </c>
    </row>
    <row r="24" spans="1:8" x14ac:dyDescent="0.25">
      <c r="A24" s="217" t="s">
        <v>52</v>
      </c>
      <c r="B24" s="182"/>
      <c r="C24" s="182"/>
      <c r="D24" s="182"/>
      <c r="E24" s="182"/>
      <c r="F24" s="183"/>
      <c r="G24" s="24"/>
    </row>
    <row r="25" spans="1:8" x14ac:dyDescent="0.25">
      <c r="A25" s="25"/>
      <c r="B25" s="26"/>
      <c r="C25" s="26"/>
      <c r="D25" s="26"/>
      <c r="E25" s="26"/>
      <c r="F25" s="26"/>
      <c r="G25" s="27"/>
    </row>
    <row r="26" spans="1:8" x14ac:dyDescent="0.25">
      <c r="A26" s="214" t="s">
        <v>53</v>
      </c>
      <c r="B26" s="215"/>
      <c r="C26" s="215"/>
      <c r="D26" s="215"/>
      <c r="E26" s="215"/>
      <c r="F26" s="215"/>
      <c r="G26" s="216"/>
    </row>
    <row r="27" spans="1:8" x14ac:dyDescent="0.25">
      <c r="A27" s="28">
        <v>1</v>
      </c>
      <c r="B27" s="203" t="s">
        <v>6</v>
      </c>
      <c r="C27" s="228"/>
      <c r="D27" s="228"/>
      <c r="E27" s="228"/>
      <c r="F27" s="229"/>
      <c r="G27" s="28" t="s">
        <v>7</v>
      </c>
    </row>
    <row r="28" spans="1:8" x14ac:dyDescent="0.25">
      <c r="A28" s="29" t="s">
        <v>1</v>
      </c>
      <c r="B28" s="206" t="s">
        <v>12</v>
      </c>
      <c r="C28" s="166"/>
      <c r="D28" s="166"/>
      <c r="E28" s="166"/>
      <c r="F28" s="167"/>
      <c r="G28" s="30">
        <f>G22</f>
        <v>0</v>
      </c>
      <c r="H28" s="31"/>
    </row>
    <row r="29" spans="1:8" x14ac:dyDescent="0.25">
      <c r="A29" s="88" t="s">
        <v>2</v>
      </c>
      <c r="B29" s="165" t="s">
        <v>13</v>
      </c>
      <c r="C29" s="166"/>
      <c r="D29" s="166"/>
      <c r="E29" s="166"/>
      <c r="F29" s="167"/>
      <c r="G29" s="30">
        <f>G28*30%</f>
        <v>0</v>
      </c>
      <c r="H29" s="31"/>
    </row>
    <row r="30" spans="1:8" x14ac:dyDescent="0.25">
      <c r="A30" s="88" t="s">
        <v>3</v>
      </c>
      <c r="B30" s="165" t="s">
        <v>143</v>
      </c>
      <c r="C30" s="166"/>
      <c r="D30" s="166"/>
      <c r="E30" s="166"/>
      <c r="F30" s="167"/>
      <c r="G30" s="30">
        <f>(G28)*10%</f>
        <v>0</v>
      </c>
      <c r="H30" s="31"/>
    </row>
    <row r="31" spans="1:8" x14ac:dyDescent="0.25">
      <c r="A31" s="88" t="s">
        <v>4</v>
      </c>
      <c r="B31" s="165" t="s">
        <v>115</v>
      </c>
      <c r="C31" s="166"/>
      <c r="D31" s="166"/>
      <c r="E31" s="166"/>
      <c r="F31" s="167"/>
      <c r="G31" s="30">
        <f>G25</f>
        <v>0</v>
      </c>
      <c r="H31" s="31"/>
    </row>
    <row r="32" spans="1:8" x14ac:dyDescent="0.25">
      <c r="A32" s="88" t="s">
        <v>5</v>
      </c>
      <c r="B32" s="165" t="s">
        <v>116</v>
      </c>
      <c r="C32" s="212"/>
      <c r="D32" s="212"/>
      <c r="E32" s="212"/>
      <c r="F32" s="213"/>
      <c r="G32" s="30">
        <v>0</v>
      </c>
      <c r="H32" s="31"/>
    </row>
    <row r="33" spans="1:8" x14ac:dyDescent="0.25">
      <c r="A33" s="207" t="s">
        <v>54</v>
      </c>
      <c r="B33" s="208"/>
      <c r="C33" s="208"/>
      <c r="D33" s="208"/>
      <c r="E33" s="208"/>
      <c r="F33" s="209"/>
      <c r="G33" s="32">
        <f>SUM(G28:G32)</f>
        <v>0</v>
      </c>
      <c r="H33" s="33"/>
    </row>
    <row r="34" spans="1:8" x14ac:dyDescent="0.25">
      <c r="A34" s="34"/>
      <c r="B34" s="35"/>
      <c r="C34" s="36"/>
      <c r="D34" s="36"/>
      <c r="E34" s="36"/>
      <c r="F34" s="36"/>
      <c r="G34" s="37"/>
    </row>
    <row r="35" spans="1:8" x14ac:dyDescent="0.25">
      <c r="A35" s="214" t="s">
        <v>55</v>
      </c>
      <c r="B35" s="215"/>
      <c r="C35" s="215"/>
      <c r="D35" s="215"/>
      <c r="E35" s="215"/>
      <c r="F35" s="215"/>
      <c r="G35" s="216"/>
    </row>
    <row r="36" spans="1:8" x14ac:dyDescent="0.25">
      <c r="A36" s="214" t="s">
        <v>149</v>
      </c>
      <c r="B36" s="215"/>
      <c r="C36" s="215"/>
      <c r="D36" s="215"/>
      <c r="E36" s="215"/>
      <c r="F36" s="215"/>
      <c r="G36" s="216"/>
    </row>
    <row r="37" spans="1:8" x14ac:dyDescent="0.25">
      <c r="A37" s="38" t="s">
        <v>14</v>
      </c>
      <c r="B37" s="203" t="s">
        <v>151</v>
      </c>
      <c r="C37" s="204"/>
      <c r="D37" s="204"/>
      <c r="E37" s="204"/>
      <c r="F37" s="205"/>
      <c r="G37" s="38" t="s">
        <v>7</v>
      </c>
    </row>
    <row r="38" spans="1:8" x14ac:dyDescent="0.25">
      <c r="A38" s="39" t="s">
        <v>1</v>
      </c>
      <c r="B38" s="206" t="s">
        <v>57</v>
      </c>
      <c r="C38" s="166"/>
      <c r="D38" s="166"/>
      <c r="E38" s="167"/>
      <c r="F38" s="40">
        <f>(1/12)</f>
        <v>8.3299999999999999E-2</v>
      </c>
      <c r="G38" s="41">
        <f>F38*G$33</f>
        <v>0</v>
      </c>
      <c r="H38" s="42"/>
    </row>
    <row r="39" spans="1:8" x14ac:dyDescent="0.25">
      <c r="A39" s="39" t="s">
        <v>2</v>
      </c>
      <c r="B39" s="109" t="s">
        <v>150</v>
      </c>
      <c r="C39" s="43"/>
      <c r="D39" s="43"/>
      <c r="E39" s="43"/>
      <c r="F39" s="40">
        <v>3.7699999999999997E-2</v>
      </c>
      <c r="G39" s="41">
        <f>F39*G$33</f>
        <v>0</v>
      </c>
      <c r="H39" s="42"/>
    </row>
    <row r="40" spans="1:8" x14ac:dyDescent="0.25">
      <c r="A40" s="207" t="s">
        <v>58</v>
      </c>
      <c r="B40" s="208"/>
      <c r="C40" s="208"/>
      <c r="D40" s="208"/>
      <c r="E40" s="209"/>
      <c r="F40" s="44">
        <f>SUM(F38:F39)</f>
        <v>0.121</v>
      </c>
      <c r="G40" s="45">
        <f>SUM(G38:G39)</f>
        <v>0</v>
      </c>
      <c r="H40" s="42"/>
    </row>
    <row r="41" spans="1:8" x14ac:dyDescent="0.25">
      <c r="A41" s="8"/>
      <c r="B41" s="9"/>
      <c r="C41" s="46"/>
      <c r="D41" s="46"/>
      <c r="E41" s="46"/>
      <c r="F41" s="46"/>
      <c r="G41" s="47"/>
    </row>
    <row r="42" spans="1:8" x14ac:dyDescent="0.25">
      <c r="A42" s="175" t="s">
        <v>59</v>
      </c>
      <c r="B42" s="175"/>
      <c r="C42" s="175"/>
      <c r="D42" s="175"/>
      <c r="E42" s="175"/>
      <c r="F42" s="175"/>
      <c r="G42" s="175" t="s">
        <v>60</v>
      </c>
    </row>
    <row r="43" spans="1:8" x14ac:dyDescent="0.25">
      <c r="A43" s="48" t="s">
        <v>15</v>
      </c>
      <c r="B43" s="195" t="s">
        <v>61</v>
      </c>
      <c r="C43" s="196"/>
      <c r="D43" s="196"/>
      <c r="E43" s="197"/>
      <c r="F43" s="48" t="s">
        <v>62</v>
      </c>
      <c r="G43" s="48" t="s">
        <v>7</v>
      </c>
    </row>
    <row r="44" spans="1:8" x14ac:dyDescent="0.25">
      <c r="A44" s="49" t="s">
        <v>1</v>
      </c>
      <c r="B44" s="187" t="s">
        <v>16</v>
      </c>
      <c r="C44" s="198"/>
      <c r="D44" s="198"/>
      <c r="E44" s="199"/>
      <c r="F44" s="50">
        <v>0.2</v>
      </c>
      <c r="G44" s="51">
        <f>F44*(G40+G$33)</f>
        <v>0</v>
      </c>
    </row>
    <row r="45" spans="1:8" x14ac:dyDescent="0.25">
      <c r="A45" s="49" t="s">
        <v>2</v>
      </c>
      <c r="B45" s="187" t="s">
        <v>17</v>
      </c>
      <c r="C45" s="198"/>
      <c r="D45" s="198"/>
      <c r="E45" s="199"/>
      <c r="F45" s="50">
        <v>2.5000000000000001E-2</v>
      </c>
      <c r="G45" s="51">
        <f>F45*(G40+G$33)</f>
        <v>0</v>
      </c>
    </row>
    <row r="46" spans="1:8" x14ac:dyDescent="0.25">
      <c r="A46" s="49" t="s">
        <v>3</v>
      </c>
      <c r="B46" s="184" t="s">
        <v>161</v>
      </c>
      <c r="C46" s="185"/>
      <c r="D46" s="185"/>
      <c r="E46" s="186"/>
      <c r="F46" s="52">
        <v>1.4999999999999999E-2</v>
      </c>
      <c r="G46" s="51">
        <f>F46*(G40+G$33)</f>
        <v>0</v>
      </c>
    </row>
    <row r="47" spans="1:8" x14ac:dyDescent="0.25">
      <c r="A47" s="49" t="s">
        <v>4</v>
      </c>
      <c r="B47" s="187" t="s">
        <v>63</v>
      </c>
      <c r="C47" s="185"/>
      <c r="D47" s="185"/>
      <c r="E47" s="186"/>
      <c r="F47" s="50">
        <v>1.4999999999999999E-2</v>
      </c>
      <c r="G47" s="51">
        <f>F47*(G40+G$33)</f>
        <v>0</v>
      </c>
    </row>
    <row r="48" spans="1:8" x14ac:dyDescent="0.25">
      <c r="A48" s="49" t="s">
        <v>5</v>
      </c>
      <c r="B48" s="187" t="s">
        <v>64</v>
      </c>
      <c r="C48" s="185"/>
      <c r="D48" s="185"/>
      <c r="E48" s="186"/>
      <c r="F48" s="50">
        <v>0.01</v>
      </c>
      <c r="G48" s="51">
        <f>F48*(G40+G$33)</f>
        <v>0</v>
      </c>
    </row>
    <row r="49" spans="1:9" x14ac:dyDescent="0.25">
      <c r="A49" s="49" t="s">
        <v>18</v>
      </c>
      <c r="B49" s="187" t="s">
        <v>19</v>
      </c>
      <c r="C49" s="185"/>
      <c r="D49" s="185"/>
      <c r="E49" s="186"/>
      <c r="F49" s="50">
        <v>6.0000000000000001E-3</v>
      </c>
      <c r="G49" s="51">
        <f>F49*(G40+G$33)</f>
        <v>0</v>
      </c>
    </row>
    <row r="50" spans="1:9" x14ac:dyDescent="0.25">
      <c r="A50" s="49" t="s">
        <v>20</v>
      </c>
      <c r="B50" s="187" t="s">
        <v>21</v>
      </c>
      <c r="C50" s="185"/>
      <c r="D50" s="185"/>
      <c r="E50" s="186"/>
      <c r="F50" s="50">
        <v>2E-3</v>
      </c>
      <c r="G50" s="51">
        <f>F50*(G40+G$33)</f>
        <v>0</v>
      </c>
    </row>
    <row r="51" spans="1:9" x14ac:dyDescent="0.25">
      <c r="A51" s="49"/>
      <c r="B51" s="187" t="s">
        <v>23</v>
      </c>
      <c r="C51" s="185"/>
      <c r="D51" s="185"/>
      <c r="E51" s="186"/>
      <c r="F51" s="50">
        <v>0.08</v>
      </c>
      <c r="G51" s="51">
        <f>F51*(G40+G$33)</f>
        <v>0</v>
      </c>
    </row>
    <row r="52" spans="1:9" x14ac:dyDescent="0.25">
      <c r="A52" s="200" t="s">
        <v>65</v>
      </c>
      <c r="B52" s="201"/>
      <c r="C52" s="201"/>
      <c r="D52" s="201"/>
      <c r="E52" s="202"/>
      <c r="F52" s="53">
        <f>SUM(F44:F51)</f>
        <v>0.35299999999999998</v>
      </c>
      <c r="G52" s="54">
        <f>SUM(G44:G51)</f>
        <v>0</v>
      </c>
    </row>
    <row r="53" spans="1:9" x14ac:dyDescent="0.25">
      <c r="A53" s="55"/>
      <c r="B53" s="56"/>
      <c r="C53" s="56"/>
      <c r="D53" s="56"/>
      <c r="E53" s="56"/>
      <c r="F53" s="56"/>
      <c r="G53" s="57"/>
    </row>
    <row r="54" spans="1:9" x14ac:dyDescent="0.25">
      <c r="A54" s="175" t="s">
        <v>24</v>
      </c>
      <c r="B54" s="175"/>
      <c r="C54" s="175"/>
      <c r="D54" s="175"/>
      <c r="E54" s="175"/>
      <c r="F54" s="175"/>
      <c r="G54" s="175" t="s">
        <v>60</v>
      </c>
    </row>
    <row r="55" spans="1:9" x14ac:dyDescent="0.25">
      <c r="A55" s="38" t="s">
        <v>25</v>
      </c>
      <c r="B55" s="203" t="s">
        <v>66</v>
      </c>
      <c r="C55" s="204"/>
      <c r="D55" s="204"/>
      <c r="E55" s="204"/>
      <c r="F55" s="205"/>
      <c r="G55" s="38" t="s">
        <v>7</v>
      </c>
    </row>
    <row r="56" spans="1:9" ht="15" customHeight="1" x14ac:dyDescent="0.25">
      <c r="A56" s="122" t="s">
        <v>1</v>
      </c>
      <c r="B56" s="171" t="s">
        <v>67</v>
      </c>
      <c r="C56" s="169"/>
      <c r="D56" s="169"/>
      <c r="E56" s="169"/>
      <c r="F56" s="121"/>
      <c r="G56" s="128"/>
      <c r="H56" s="124"/>
    </row>
    <row r="57" spans="1:9" x14ac:dyDescent="0.25">
      <c r="A57" s="89" t="s">
        <v>2</v>
      </c>
      <c r="B57" s="168" t="s">
        <v>117</v>
      </c>
      <c r="C57" s="169"/>
      <c r="D57" s="169"/>
      <c r="E57" s="169"/>
      <c r="F57" s="170"/>
      <c r="G57" s="58"/>
      <c r="H57" s="59"/>
    </row>
    <row r="58" spans="1:9" ht="15" customHeight="1" x14ac:dyDescent="0.25">
      <c r="A58" s="15" t="s">
        <v>3</v>
      </c>
      <c r="B58" s="188" t="s">
        <v>68</v>
      </c>
      <c r="C58" s="189"/>
      <c r="D58" s="189"/>
      <c r="E58" s="189"/>
      <c r="F58" s="190"/>
      <c r="G58" s="41"/>
      <c r="H58" s="60"/>
      <c r="I58" s="61"/>
    </row>
    <row r="59" spans="1:9" ht="15" customHeight="1" x14ac:dyDescent="0.25">
      <c r="A59" s="15" t="s">
        <v>4</v>
      </c>
      <c r="B59" s="188" t="s">
        <v>69</v>
      </c>
      <c r="C59" s="189"/>
      <c r="D59" s="189"/>
      <c r="E59" s="189"/>
      <c r="F59" s="190"/>
      <c r="G59" s="58"/>
      <c r="H59" s="61"/>
      <c r="I59" s="61"/>
    </row>
    <row r="60" spans="1:9" x14ac:dyDescent="0.25">
      <c r="A60" s="15" t="s">
        <v>5</v>
      </c>
      <c r="B60" s="191" t="s">
        <v>70</v>
      </c>
      <c r="C60" s="192"/>
      <c r="D60" s="192"/>
      <c r="E60" s="192"/>
      <c r="F60" s="193"/>
      <c r="G60" s="58"/>
      <c r="H60" s="61"/>
      <c r="I60" s="61"/>
    </row>
    <row r="61" spans="1:9" x14ac:dyDescent="0.25">
      <c r="A61" s="15" t="s">
        <v>18</v>
      </c>
      <c r="B61" s="194" t="s">
        <v>118</v>
      </c>
      <c r="C61" s="192"/>
      <c r="D61" s="192"/>
      <c r="E61" s="192"/>
      <c r="F61" s="193"/>
      <c r="G61" s="58"/>
      <c r="H61" s="61"/>
      <c r="I61" s="61"/>
    </row>
    <row r="62" spans="1:9" x14ac:dyDescent="0.25">
      <c r="A62" s="90" t="s">
        <v>4</v>
      </c>
      <c r="B62" s="194" t="s">
        <v>135</v>
      </c>
      <c r="C62" s="192"/>
      <c r="D62" s="192"/>
      <c r="E62" s="192"/>
      <c r="F62" s="193"/>
      <c r="G62" s="98">
        <v>0</v>
      </c>
      <c r="H62" s="61"/>
      <c r="I62" s="61"/>
    </row>
    <row r="63" spans="1:9" x14ac:dyDescent="0.25">
      <c r="A63" s="161" t="s">
        <v>71</v>
      </c>
      <c r="B63" s="162"/>
      <c r="C63" s="162"/>
      <c r="D63" s="162"/>
      <c r="E63" s="162"/>
      <c r="F63" s="163"/>
      <c r="G63" s="54">
        <f>SUM(G56:G62)</f>
        <v>0</v>
      </c>
    </row>
    <row r="64" spans="1:9" x14ac:dyDescent="0.25">
      <c r="A64" s="62"/>
      <c r="B64" s="63"/>
      <c r="C64" s="63"/>
      <c r="D64" s="63"/>
      <c r="E64" s="63"/>
      <c r="F64" s="63"/>
      <c r="G64" s="64"/>
    </row>
    <row r="65" spans="1:8" x14ac:dyDescent="0.25">
      <c r="A65" s="175" t="s">
        <v>72</v>
      </c>
      <c r="B65" s="175"/>
      <c r="C65" s="175"/>
      <c r="D65" s="175"/>
      <c r="E65" s="175"/>
      <c r="F65" s="175"/>
      <c r="G65" s="175" t="s">
        <v>60</v>
      </c>
    </row>
    <row r="66" spans="1:8" x14ac:dyDescent="0.25">
      <c r="A66" s="65">
        <v>2</v>
      </c>
      <c r="B66" s="155" t="s">
        <v>73</v>
      </c>
      <c r="C66" s="156"/>
      <c r="D66" s="156"/>
      <c r="E66" s="156"/>
      <c r="F66" s="157"/>
      <c r="G66" s="65" t="s">
        <v>7</v>
      </c>
    </row>
    <row r="67" spans="1:8" ht="15" customHeight="1" x14ac:dyDescent="0.25">
      <c r="A67" s="66" t="s">
        <v>14</v>
      </c>
      <c r="B67" s="158" t="s">
        <v>56</v>
      </c>
      <c r="C67" s="159"/>
      <c r="D67" s="159"/>
      <c r="E67" s="159"/>
      <c r="F67" s="160"/>
      <c r="G67" s="67">
        <f>G40</f>
        <v>0</v>
      </c>
    </row>
    <row r="68" spans="1:8" ht="15" customHeight="1" x14ac:dyDescent="0.25">
      <c r="A68" s="66" t="s">
        <v>15</v>
      </c>
      <c r="B68" s="158" t="s">
        <v>61</v>
      </c>
      <c r="C68" s="159"/>
      <c r="D68" s="159"/>
      <c r="E68" s="159"/>
      <c r="F68" s="160"/>
      <c r="G68" s="67">
        <f>G52</f>
        <v>0</v>
      </c>
    </row>
    <row r="69" spans="1:8" ht="15" customHeight="1" x14ac:dyDescent="0.25">
      <c r="A69" s="66" t="s">
        <v>25</v>
      </c>
      <c r="B69" s="158" t="s">
        <v>74</v>
      </c>
      <c r="C69" s="159"/>
      <c r="D69" s="159"/>
      <c r="E69" s="159"/>
      <c r="F69" s="160"/>
      <c r="G69" s="67">
        <f>G63</f>
        <v>0</v>
      </c>
    </row>
    <row r="70" spans="1:8" x14ac:dyDescent="0.25">
      <c r="A70" s="161" t="s">
        <v>75</v>
      </c>
      <c r="B70" s="162"/>
      <c r="C70" s="162"/>
      <c r="D70" s="162"/>
      <c r="E70" s="162"/>
      <c r="F70" s="163"/>
      <c r="G70" s="68">
        <f>SUM(G67:G69)</f>
        <v>0</v>
      </c>
    </row>
    <row r="71" spans="1:8" x14ac:dyDescent="0.25">
      <c r="A71" s="69"/>
      <c r="B71" s="70"/>
      <c r="C71" s="70"/>
      <c r="D71" s="70"/>
      <c r="E71" s="70"/>
      <c r="F71" s="70"/>
      <c r="G71" s="71"/>
    </row>
    <row r="72" spans="1:8" x14ac:dyDescent="0.25">
      <c r="A72" s="175" t="s">
        <v>76</v>
      </c>
      <c r="B72" s="175"/>
      <c r="C72" s="175"/>
      <c r="D72" s="175"/>
      <c r="E72" s="175"/>
      <c r="F72" s="175"/>
      <c r="G72" s="175" t="s">
        <v>60</v>
      </c>
    </row>
    <row r="73" spans="1:8" x14ac:dyDescent="0.25">
      <c r="A73" s="65">
        <v>3</v>
      </c>
      <c r="B73" s="155" t="s">
        <v>26</v>
      </c>
      <c r="C73" s="156"/>
      <c r="D73" s="156"/>
      <c r="E73" s="156"/>
      <c r="F73" s="157"/>
      <c r="G73" s="65" t="s">
        <v>7</v>
      </c>
    </row>
    <row r="74" spans="1:8" ht="15" customHeight="1" x14ac:dyDescent="0.25">
      <c r="A74" s="66" t="s">
        <v>1</v>
      </c>
      <c r="B74" s="187" t="s">
        <v>27</v>
      </c>
      <c r="C74" s="185"/>
      <c r="D74" s="185"/>
      <c r="E74" s="186"/>
      <c r="F74" s="118">
        <v>8.0000000000000004E-4</v>
      </c>
      <c r="G74" s="67">
        <f t="shared" ref="G74:G79" si="0">F74*G$33</f>
        <v>0</v>
      </c>
      <c r="H74" s="73"/>
    </row>
    <row r="75" spans="1:8" ht="15" customHeight="1" x14ac:dyDescent="0.25">
      <c r="A75" s="66" t="s">
        <v>2</v>
      </c>
      <c r="B75" s="158" t="s">
        <v>28</v>
      </c>
      <c r="C75" s="159"/>
      <c r="D75" s="159"/>
      <c r="E75" s="160"/>
      <c r="F75" s="118">
        <v>1E-4</v>
      </c>
      <c r="G75" s="67">
        <f t="shared" si="0"/>
        <v>0</v>
      </c>
      <c r="H75" s="73"/>
    </row>
    <row r="76" spans="1:8" ht="15" customHeight="1" x14ac:dyDescent="0.25">
      <c r="A76" s="66" t="s">
        <v>3</v>
      </c>
      <c r="B76" s="187" t="s">
        <v>159</v>
      </c>
      <c r="C76" s="185"/>
      <c r="D76" s="185"/>
      <c r="E76" s="186"/>
      <c r="F76" s="72">
        <v>0.04</v>
      </c>
      <c r="G76" s="67">
        <f>F76*G$33</f>
        <v>0</v>
      </c>
      <c r="H76" s="73"/>
    </row>
    <row r="77" spans="1:8" ht="15" customHeight="1" x14ac:dyDescent="0.25">
      <c r="A77" s="66" t="s">
        <v>4</v>
      </c>
      <c r="B77" s="187" t="s">
        <v>29</v>
      </c>
      <c r="C77" s="185"/>
      <c r="D77" s="185"/>
      <c r="E77" s="186"/>
      <c r="F77" s="118">
        <v>1.0500000000000001E-2</v>
      </c>
      <c r="G77" s="67">
        <f t="shared" si="0"/>
        <v>0</v>
      </c>
      <c r="H77" s="73"/>
    </row>
    <row r="78" spans="1:8" ht="15" customHeight="1" x14ac:dyDescent="0.25">
      <c r="A78" s="66" t="s">
        <v>5</v>
      </c>
      <c r="B78" s="187" t="s">
        <v>78</v>
      </c>
      <c r="C78" s="185"/>
      <c r="D78" s="185"/>
      <c r="E78" s="186"/>
      <c r="F78" s="118">
        <v>3.8999999999999998E-3</v>
      </c>
      <c r="G78" s="67">
        <f t="shared" si="0"/>
        <v>0</v>
      </c>
      <c r="H78" s="73"/>
    </row>
    <row r="79" spans="1:8" ht="15" customHeight="1" x14ac:dyDescent="0.25">
      <c r="A79" s="66" t="s">
        <v>18</v>
      </c>
      <c r="B79" s="158" t="s">
        <v>160</v>
      </c>
      <c r="C79" s="159"/>
      <c r="D79" s="159"/>
      <c r="E79" s="160"/>
      <c r="F79" s="72">
        <v>0</v>
      </c>
      <c r="G79" s="67">
        <f t="shared" si="0"/>
        <v>0</v>
      </c>
      <c r="H79" s="73"/>
    </row>
    <row r="80" spans="1:8" ht="15" customHeight="1" x14ac:dyDescent="0.25">
      <c r="A80" s="161" t="s">
        <v>80</v>
      </c>
      <c r="B80" s="162"/>
      <c r="C80" s="162"/>
      <c r="D80" s="162"/>
      <c r="E80" s="163"/>
      <c r="F80" s="74">
        <f>SUM(F74:F79)</f>
        <v>5.5300000000000002E-2</v>
      </c>
      <c r="G80" s="75">
        <f>SUM(G74:G79)</f>
        <v>0</v>
      </c>
      <c r="H80" s="76"/>
    </row>
    <row r="81" spans="1:12" x14ac:dyDescent="0.25">
      <c r="A81" s="25"/>
      <c r="B81" s="26"/>
      <c r="C81" s="26"/>
      <c r="D81" s="26"/>
      <c r="E81" s="26"/>
      <c r="F81" s="26"/>
      <c r="G81" s="27"/>
    </row>
    <row r="82" spans="1:12" x14ac:dyDescent="0.25">
      <c r="A82" s="175" t="s">
        <v>81</v>
      </c>
      <c r="B82" s="175"/>
      <c r="C82" s="175"/>
      <c r="D82" s="175"/>
      <c r="E82" s="175"/>
      <c r="F82" s="175"/>
      <c r="G82" s="175" t="s">
        <v>60</v>
      </c>
    </row>
    <row r="83" spans="1:12" x14ac:dyDescent="0.25">
      <c r="A83" s="175" t="s">
        <v>82</v>
      </c>
      <c r="B83" s="175"/>
      <c r="C83" s="175"/>
      <c r="D83" s="175"/>
      <c r="E83" s="175"/>
      <c r="F83" s="175"/>
      <c r="G83" s="175" t="s">
        <v>60</v>
      </c>
    </row>
    <row r="84" spans="1:12" x14ac:dyDescent="0.25">
      <c r="A84" s="65" t="s">
        <v>83</v>
      </c>
      <c r="B84" s="155" t="s">
        <v>84</v>
      </c>
      <c r="C84" s="156"/>
      <c r="D84" s="156"/>
      <c r="E84" s="156"/>
      <c r="F84" s="157"/>
      <c r="G84" s="65" t="s">
        <v>7</v>
      </c>
    </row>
    <row r="85" spans="1:12" ht="15" customHeight="1" x14ac:dyDescent="0.25">
      <c r="A85" s="66" t="s">
        <v>1</v>
      </c>
      <c r="B85" s="184" t="s">
        <v>154</v>
      </c>
      <c r="C85" s="185"/>
      <c r="D85" s="185"/>
      <c r="E85" s="186"/>
      <c r="F85" s="72">
        <v>8.3299999999999999E-2</v>
      </c>
      <c r="G85" s="77">
        <f t="shared" ref="G85:G90" si="1">F85*G$33</f>
        <v>0</v>
      </c>
      <c r="H85" s="73"/>
    </row>
    <row r="86" spans="1:12" ht="15" customHeight="1" x14ac:dyDescent="0.25">
      <c r="A86" s="66" t="s">
        <v>2</v>
      </c>
      <c r="B86" s="176" t="s">
        <v>84</v>
      </c>
      <c r="C86" s="159"/>
      <c r="D86" s="159"/>
      <c r="E86" s="160"/>
      <c r="F86" s="72">
        <v>8.2000000000000007E-3</v>
      </c>
      <c r="G86" s="77">
        <f t="shared" si="1"/>
        <v>0</v>
      </c>
      <c r="H86" s="73"/>
    </row>
    <row r="87" spans="1:12" ht="15" customHeight="1" x14ac:dyDescent="0.25">
      <c r="A87" s="66" t="s">
        <v>3</v>
      </c>
      <c r="B87" s="176" t="s">
        <v>155</v>
      </c>
      <c r="C87" s="159"/>
      <c r="D87" s="159"/>
      <c r="E87" s="160"/>
      <c r="F87" s="72">
        <v>1E-4</v>
      </c>
      <c r="G87" s="77">
        <f t="shared" si="1"/>
        <v>0</v>
      </c>
      <c r="H87" s="73"/>
    </row>
    <row r="88" spans="1:12" ht="15" customHeight="1" x14ac:dyDescent="0.25">
      <c r="A88" s="66" t="s">
        <v>4</v>
      </c>
      <c r="B88" s="176" t="s">
        <v>156</v>
      </c>
      <c r="C88" s="159"/>
      <c r="D88" s="159"/>
      <c r="E88" s="160"/>
      <c r="F88" s="72">
        <v>2.9999999999999997E-4</v>
      </c>
      <c r="G88" s="77">
        <f t="shared" si="1"/>
        <v>0</v>
      </c>
      <c r="H88" s="73"/>
    </row>
    <row r="89" spans="1:12" ht="15" customHeight="1" x14ac:dyDescent="0.25">
      <c r="A89" s="66" t="s">
        <v>5</v>
      </c>
      <c r="B89" s="176" t="s">
        <v>157</v>
      </c>
      <c r="C89" s="159"/>
      <c r="D89" s="159"/>
      <c r="E89" s="160"/>
      <c r="F89" s="72">
        <v>2.0000000000000001E-4</v>
      </c>
      <c r="G89" s="77">
        <f t="shared" si="1"/>
        <v>0</v>
      </c>
      <c r="H89" s="73"/>
      <c r="I89" s="76"/>
    </row>
    <row r="90" spans="1:12" ht="15" customHeight="1" x14ac:dyDescent="0.25">
      <c r="A90" s="66" t="s">
        <v>18</v>
      </c>
      <c r="B90" s="176" t="s">
        <v>158</v>
      </c>
      <c r="C90" s="159"/>
      <c r="D90" s="159"/>
      <c r="E90" s="160"/>
      <c r="F90" s="72">
        <v>0</v>
      </c>
      <c r="G90" s="77">
        <f t="shared" si="1"/>
        <v>0</v>
      </c>
      <c r="H90" s="73"/>
      <c r="I90" s="76"/>
      <c r="J90" s="76"/>
    </row>
    <row r="91" spans="1:12" ht="15" customHeight="1" x14ac:dyDescent="0.25">
      <c r="A91" s="161" t="s">
        <v>85</v>
      </c>
      <c r="B91" s="162"/>
      <c r="C91" s="162"/>
      <c r="D91" s="162"/>
      <c r="E91" s="163"/>
      <c r="F91" s="74">
        <f>SUM(F85:F90)</f>
        <v>9.2100000000000001E-2</v>
      </c>
      <c r="G91" s="75">
        <f>SUM(G85:G90)</f>
        <v>0</v>
      </c>
    </row>
    <row r="92" spans="1:12" x14ac:dyDescent="0.25">
      <c r="A92" s="25"/>
      <c r="B92" s="26"/>
      <c r="C92" s="26"/>
      <c r="D92" s="26"/>
      <c r="E92" s="26"/>
      <c r="F92" s="26"/>
      <c r="G92" s="27"/>
      <c r="L92" s="1"/>
    </row>
    <row r="93" spans="1:12" x14ac:dyDescent="0.25">
      <c r="A93" s="175" t="s">
        <v>86</v>
      </c>
      <c r="B93" s="175"/>
      <c r="C93" s="175"/>
      <c r="D93" s="175"/>
      <c r="E93" s="175"/>
      <c r="F93" s="175"/>
      <c r="G93" s="175" t="s">
        <v>60</v>
      </c>
      <c r="L93" s="1"/>
    </row>
    <row r="94" spans="1:12" x14ac:dyDescent="0.25">
      <c r="A94" s="65" t="s">
        <v>87</v>
      </c>
      <c r="B94" s="155" t="s">
        <v>34</v>
      </c>
      <c r="C94" s="156"/>
      <c r="D94" s="156"/>
      <c r="E94" s="156"/>
      <c r="F94" s="157"/>
      <c r="G94" s="65" t="s">
        <v>7</v>
      </c>
      <c r="I94" s="33"/>
      <c r="J94" s="33"/>
      <c r="L94" s="1"/>
    </row>
    <row r="95" spans="1:12" ht="15" customHeight="1" x14ac:dyDescent="0.25">
      <c r="A95" s="66" t="s">
        <v>1</v>
      </c>
      <c r="B95" s="179" t="s">
        <v>88</v>
      </c>
      <c r="C95" s="180"/>
      <c r="D95" s="180"/>
      <c r="E95" s="180"/>
      <c r="F95" s="181"/>
      <c r="G95" s="98">
        <f>(G28+G29+G30)/220*1.5*15</f>
        <v>0</v>
      </c>
      <c r="H95" s="33"/>
      <c r="I95" s="33"/>
      <c r="J95" s="33"/>
      <c r="L95" s="1"/>
    </row>
    <row r="96" spans="1:12" x14ac:dyDescent="0.25">
      <c r="A96" s="161" t="s">
        <v>89</v>
      </c>
      <c r="B96" s="162"/>
      <c r="C96" s="162"/>
      <c r="D96" s="162"/>
      <c r="E96" s="162"/>
      <c r="F96" s="163"/>
      <c r="G96" s="75">
        <f>G95</f>
        <v>0</v>
      </c>
      <c r="I96" s="33"/>
      <c r="J96" s="33"/>
      <c r="L96" s="1"/>
    </row>
    <row r="97" spans="1:12" x14ac:dyDescent="0.25">
      <c r="A97" s="15"/>
      <c r="B97" s="70"/>
      <c r="C97" s="70"/>
      <c r="D97" s="70"/>
      <c r="E97" s="70"/>
      <c r="F97" s="70"/>
      <c r="G97" s="71"/>
      <c r="L97" s="1"/>
    </row>
    <row r="98" spans="1:12" x14ac:dyDescent="0.25">
      <c r="A98" s="175" t="s">
        <v>90</v>
      </c>
      <c r="B98" s="175"/>
      <c r="C98" s="175"/>
      <c r="D98" s="175"/>
      <c r="E98" s="175"/>
      <c r="F98" s="175"/>
      <c r="G98" s="175" t="s">
        <v>60</v>
      </c>
      <c r="L98" s="1"/>
    </row>
    <row r="99" spans="1:12" x14ac:dyDescent="0.25">
      <c r="A99" s="65">
        <v>4</v>
      </c>
      <c r="B99" s="155" t="s">
        <v>33</v>
      </c>
      <c r="C99" s="156"/>
      <c r="D99" s="156"/>
      <c r="E99" s="156"/>
      <c r="F99" s="157"/>
      <c r="G99" s="65" t="s">
        <v>7</v>
      </c>
      <c r="L99" s="1"/>
    </row>
    <row r="100" spans="1:12" x14ac:dyDescent="0.25">
      <c r="A100" s="66" t="s">
        <v>83</v>
      </c>
      <c r="B100" s="158" t="s">
        <v>10</v>
      </c>
      <c r="C100" s="182"/>
      <c r="D100" s="182"/>
      <c r="E100" s="182"/>
      <c r="F100" s="183"/>
      <c r="G100" s="77">
        <f>G91</f>
        <v>0</v>
      </c>
    </row>
    <row r="101" spans="1:12" x14ac:dyDescent="0.25">
      <c r="A101" s="66" t="s">
        <v>87</v>
      </c>
      <c r="B101" s="158" t="s">
        <v>34</v>
      </c>
      <c r="C101" s="159"/>
      <c r="D101" s="159"/>
      <c r="E101" s="159"/>
      <c r="F101" s="160"/>
      <c r="G101" s="77">
        <f>G95</f>
        <v>0</v>
      </c>
    </row>
    <row r="102" spans="1:12" x14ac:dyDescent="0.25">
      <c r="A102" s="161" t="s">
        <v>91</v>
      </c>
      <c r="B102" s="162"/>
      <c r="C102" s="162"/>
      <c r="D102" s="162"/>
      <c r="E102" s="162"/>
      <c r="F102" s="163"/>
      <c r="G102" s="75">
        <f>SUM(G100:G101)</f>
        <v>0</v>
      </c>
    </row>
    <row r="103" spans="1:12" x14ac:dyDescent="0.25">
      <c r="A103" s="62"/>
      <c r="B103" s="63"/>
      <c r="C103" s="63"/>
      <c r="D103" s="63"/>
      <c r="E103" s="63"/>
      <c r="F103" s="63"/>
      <c r="G103" s="64"/>
    </row>
    <row r="104" spans="1:12" x14ac:dyDescent="0.25">
      <c r="A104" s="175" t="s">
        <v>92</v>
      </c>
      <c r="B104" s="175"/>
      <c r="C104" s="175"/>
      <c r="D104" s="175"/>
      <c r="E104" s="175"/>
      <c r="F104" s="175"/>
      <c r="G104" s="175" t="s">
        <v>60</v>
      </c>
    </row>
    <row r="105" spans="1:12" x14ac:dyDescent="0.25">
      <c r="A105" s="65">
        <v>5</v>
      </c>
      <c r="B105" s="155" t="s">
        <v>8</v>
      </c>
      <c r="C105" s="156"/>
      <c r="D105" s="156"/>
      <c r="E105" s="156"/>
      <c r="F105" s="157"/>
      <c r="G105" s="65" t="s">
        <v>7</v>
      </c>
    </row>
    <row r="106" spans="1:12" x14ac:dyDescent="0.25">
      <c r="A106" s="66" t="s">
        <v>1</v>
      </c>
      <c r="B106" s="158" t="s">
        <v>9</v>
      </c>
      <c r="C106" s="159"/>
      <c r="D106" s="159"/>
      <c r="E106" s="159"/>
      <c r="F106" s="160"/>
      <c r="G106" s="67"/>
    </row>
    <row r="107" spans="1:12" x14ac:dyDescent="0.25">
      <c r="A107" s="66" t="s">
        <v>2</v>
      </c>
      <c r="B107" s="158" t="s">
        <v>93</v>
      </c>
      <c r="C107" s="159"/>
      <c r="D107" s="159"/>
      <c r="E107" s="159"/>
      <c r="F107" s="160"/>
      <c r="G107" s="67"/>
    </row>
    <row r="108" spans="1:12" x14ac:dyDescent="0.25">
      <c r="A108" s="66" t="s">
        <v>3</v>
      </c>
      <c r="B108" s="176" t="s">
        <v>94</v>
      </c>
      <c r="C108" s="159"/>
      <c r="D108" s="159"/>
      <c r="E108" s="159"/>
      <c r="F108" s="160"/>
      <c r="G108" s="67"/>
    </row>
    <row r="109" spans="1:12" x14ac:dyDescent="0.25">
      <c r="A109" s="100" t="s">
        <v>4</v>
      </c>
      <c r="B109" s="176" t="s">
        <v>148</v>
      </c>
      <c r="C109" s="159"/>
      <c r="D109" s="159"/>
      <c r="E109" s="159"/>
      <c r="F109" s="160"/>
      <c r="G109" s="67"/>
    </row>
    <row r="110" spans="1:12" x14ac:dyDescent="0.25">
      <c r="A110" s="161" t="s">
        <v>95</v>
      </c>
      <c r="B110" s="162"/>
      <c r="C110" s="162"/>
      <c r="D110" s="162"/>
      <c r="E110" s="162"/>
      <c r="F110" s="163"/>
      <c r="G110" s="75">
        <f>SUM(G106:G109)</f>
        <v>0</v>
      </c>
    </row>
    <row r="111" spans="1:12" x14ac:dyDescent="0.25">
      <c r="A111" s="15"/>
      <c r="B111" s="70"/>
      <c r="C111" s="70"/>
      <c r="D111" s="70"/>
      <c r="E111" s="70"/>
      <c r="F111" s="70"/>
      <c r="G111" s="71"/>
    </row>
    <row r="112" spans="1:12" x14ac:dyDescent="0.25">
      <c r="A112" s="175" t="s">
        <v>96</v>
      </c>
      <c r="B112" s="175"/>
      <c r="C112" s="175"/>
      <c r="D112" s="175"/>
      <c r="E112" s="175"/>
      <c r="F112" s="175"/>
      <c r="G112" s="175" t="s">
        <v>60</v>
      </c>
      <c r="H112" s="78"/>
    </row>
    <row r="113" spans="1:9" x14ac:dyDescent="0.25">
      <c r="A113" s="65">
        <v>6</v>
      </c>
      <c r="B113" s="155" t="s">
        <v>97</v>
      </c>
      <c r="C113" s="156"/>
      <c r="D113" s="157"/>
      <c r="E113" s="177" t="s">
        <v>98</v>
      </c>
      <c r="F113" s="178"/>
      <c r="G113" s="65" t="s">
        <v>7</v>
      </c>
      <c r="H113" s="78"/>
    </row>
    <row r="114" spans="1:9" x14ac:dyDescent="0.25">
      <c r="A114" s="66" t="s">
        <v>1</v>
      </c>
      <c r="B114" s="158" t="s">
        <v>30</v>
      </c>
      <c r="C114" s="159"/>
      <c r="D114" s="160"/>
      <c r="E114" s="172"/>
      <c r="F114" s="173"/>
      <c r="G114" s="77">
        <f>E114*(G33+G70+G80+G102+G110)</f>
        <v>0</v>
      </c>
      <c r="H114" s="79"/>
    </row>
    <row r="115" spans="1:9" x14ac:dyDescent="0.25">
      <c r="A115" s="66" t="s">
        <v>2</v>
      </c>
      <c r="B115" s="158" t="s">
        <v>11</v>
      </c>
      <c r="C115" s="159"/>
      <c r="D115" s="160"/>
      <c r="E115" s="172"/>
      <c r="F115" s="173"/>
      <c r="G115" s="80">
        <f>E115*(G33+G70+G80+G102+G110+G114)</f>
        <v>0</v>
      </c>
      <c r="H115" s="78"/>
      <c r="I115" s="107"/>
    </row>
    <row r="116" spans="1:9" x14ac:dyDescent="0.25">
      <c r="A116" s="66" t="s">
        <v>3</v>
      </c>
      <c r="B116" s="158" t="s">
        <v>31</v>
      </c>
      <c r="C116" s="159"/>
      <c r="D116" s="160"/>
      <c r="E116" s="172" t="s">
        <v>99</v>
      </c>
      <c r="F116" s="174"/>
      <c r="G116" s="77"/>
      <c r="H116" s="81"/>
      <c r="I116" s="107"/>
    </row>
    <row r="117" spans="1:9" ht="22.5" customHeight="1" x14ac:dyDescent="0.25">
      <c r="A117" s="66"/>
      <c r="B117" s="158" t="s">
        <v>100</v>
      </c>
      <c r="C117" s="159"/>
      <c r="D117" s="160"/>
      <c r="E117" s="172">
        <v>3.6499999999999998E-2</v>
      </c>
      <c r="F117" s="173"/>
      <c r="G117" s="77">
        <f>(G114+G115+G129)*E117/(1-8.65%)</f>
        <v>0</v>
      </c>
      <c r="H117" s="81"/>
    </row>
    <row r="118" spans="1:9" x14ac:dyDescent="0.25">
      <c r="A118" s="66"/>
      <c r="B118" s="158" t="s">
        <v>101</v>
      </c>
      <c r="C118" s="159"/>
      <c r="D118" s="160"/>
      <c r="E118" s="172" t="s">
        <v>102</v>
      </c>
      <c r="F118" s="173"/>
      <c r="G118" s="82" t="s">
        <v>102</v>
      </c>
    </row>
    <row r="119" spans="1:9" x14ac:dyDescent="0.25">
      <c r="A119" s="66"/>
      <c r="B119" s="158" t="s">
        <v>103</v>
      </c>
      <c r="C119" s="159"/>
      <c r="D119" s="160"/>
      <c r="E119" s="172">
        <v>0.05</v>
      </c>
      <c r="F119" s="174"/>
      <c r="G119" s="77">
        <f>(G114+G115+G129)*E119/(1-8.65%)</f>
        <v>0</v>
      </c>
    </row>
    <row r="120" spans="1:9" ht="15" customHeight="1" x14ac:dyDescent="0.25">
      <c r="A120" s="161" t="s">
        <v>104</v>
      </c>
      <c r="B120" s="162"/>
      <c r="C120" s="162"/>
      <c r="D120" s="162"/>
      <c r="E120" s="162"/>
      <c r="F120" s="163"/>
      <c r="G120" s="68">
        <f>SUM(G114:G119)</f>
        <v>0</v>
      </c>
    </row>
    <row r="121" spans="1:9" x14ac:dyDescent="0.25">
      <c r="A121" s="25"/>
      <c r="B121" s="26"/>
      <c r="C121" s="26"/>
      <c r="D121" s="26"/>
      <c r="E121" s="26"/>
      <c r="F121" s="26"/>
      <c r="G121" s="27"/>
    </row>
    <row r="122" spans="1:9" x14ac:dyDescent="0.25">
      <c r="A122" s="175" t="s">
        <v>105</v>
      </c>
      <c r="B122" s="175"/>
      <c r="C122" s="175"/>
      <c r="D122" s="175"/>
      <c r="E122" s="175"/>
      <c r="F122" s="175"/>
      <c r="G122" s="175" t="s">
        <v>60</v>
      </c>
    </row>
    <row r="123" spans="1:9" x14ac:dyDescent="0.25">
      <c r="A123" s="48"/>
      <c r="B123" s="155" t="s">
        <v>106</v>
      </c>
      <c r="C123" s="156"/>
      <c r="D123" s="156"/>
      <c r="E123" s="156"/>
      <c r="F123" s="157"/>
      <c r="G123" s="65" t="s">
        <v>7</v>
      </c>
    </row>
    <row r="124" spans="1:9" x14ac:dyDescent="0.25">
      <c r="A124" s="65" t="s">
        <v>1</v>
      </c>
      <c r="B124" s="158" t="s">
        <v>107</v>
      </c>
      <c r="C124" s="159"/>
      <c r="D124" s="159"/>
      <c r="E124" s="159"/>
      <c r="F124" s="160"/>
      <c r="G124" s="83">
        <f>G33</f>
        <v>0</v>
      </c>
    </row>
    <row r="125" spans="1:9" x14ac:dyDescent="0.25">
      <c r="A125" s="65" t="s">
        <v>2</v>
      </c>
      <c r="B125" s="158" t="s">
        <v>108</v>
      </c>
      <c r="C125" s="159"/>
      <c r="D125" s="159"/>
      <c r="E125" s="159"/>
      <c r="F125" s="160"/>
      <c r="G125" s="83">
        <f>G70</f>
        <v>0</v>
      </c>
    </row>
    <row r="126" spans="1:9" x14ac:dyDescent="0.25">
      <c r="A126" s="65" t="s">
        <v>3</v>
      </c>
      <c r="B126" s="158" t="s">
        <v>109</v>
      </c>
      <c r="C126" s="159"/>
      <c r="D126" s="159"/>
      <c r="E126" s="159"/>
      <c r="F126" s="160"/>
      <c r="G126" s="83">
        <f>G80</f>
        <v>0</v>
      </c>
    </row>
    <row r="127" spans="1:9" x14ac:dyDescent="0.25">
      <c r="A127" s="65" t="s">
        <v>4</v>
      </c>
      <c r="B127" s="158" t="s">
        <v>110</v>
      </c>
      <c r="C127" s="159"/>
      <c r="D127" s="159"/>
      <c r="E127" s="159"/>
      <c r="F127" s="160"/>
      <c r="G127" s="83">
        <f>G102</f>
        <v>0</v>
      </c>
    </row>
    <row r="128" spans="1:9" x14ac:dyDescent="0.25">
      <c r="A128" s="65" t="s">
        <v>5</v>
      </c>
      <c r="B128" s="158" t="s">
        <v>111</v>
      </c>
      <c r="C128" s="159"/>
      <c r="D128" s="159"/>
      <c r="E128" s="159"/>
      <c r="F128" s="160"/>
      <c r="G128" s="83">
        <f>G110</f>
        <v>0</v>
      </c>
    </row>
    <row r="129" spans="1:8" x14ac:dyDescent="0.25">
      <c r="A129" s="155" t="s">
        <v>112</v>
      </c>
      <c r="B129" s="156"/>
      <c r="C129" s="156"/>
      <c r="D129" s="156"/>
      <c r="E129" s="156"/>
      <c r="F129" s="157"/>
      <c r="G129" s="83">
        <f>SUM(G124:G128)</f>
        <v>0</v>
      </c>
    </row>
    <row r="130" spans="1:8" x14ac:dyDescent="0.25">
      <c r="A130" s="65" t="s">
        <v>18</v>
      </c>
      <c r="B130" s="158" t="s">
        <v>113</v>
      </c>
      <c r="C130" s="159"/>
      <c r="D130" s="159"/>
      <c r="E130" s="159"/>
      <c r="F130" s="160"/>
      <c r="G130" s="83">
        <f>G120</f>
        <v>0</v>
      </c>
    </row>
    <row r="131" spans="1:8" x14ac:dyDescent="0.25">
      <c r="A131" s="161" t="s">
        <v>32</v>
      </c>
      <c r="B131" s="162"/>
      <c r="C131" s="162"/>
      <c r="D131" s="162"/>
      <c r="E131" s="162"/>
      <c r="F131" s="163"/>
      <c r="G131" s="84">
        <f>G129+G130</f>
        <v>0</v>
      </c>
      <c r="H131" s="107"/>
    </row>
    <row r="132" spans="1:8" ht="30" customHeight="1" x14ac:dyDescent="0.25">
      <c r="A132" s="164"/>
      <c r="B132" s="164"/>
      <c r="C132" s="164"/>
      <c r="D132" s="164"/>
      <c r="E132" s="164"/>
      <c r="F132" s="164"/>
      <c r="G132" s="164"/>
    </row>
  </sheetData>
  <mergeCells count="130">
    <mergeCell ref="A1:G1"/>
    <mergeCell ref="A3:C3"/>
    <mergeCell ref="D3:G3"/>
    <mergeCell ref="A4:G4"/>
    <mergeCell ref="A5:G5"/>
    <mergeCell ref="A7:D7"/>
    <mergeCell ref="E7:G7"/>
    <mergeCell ref="A12:G12"/>
    <mergeCell ref="A13:C13"/>
    <mergeCell ref="D13:E13"/>
    <mergeCell ref="F13:G13"/>
    <mergeCell ref="A14:C14"/>
    <mergeCell ref="D14:E14"/>
    <mergeCell ref="F14:G14"/>
    <mergeCell ref="A8:D8"/>
    <mergeCell ref="E8:G8"/>
    <mergeCell ref="A9:D9"/>
    <mergeCell ref="E9:G9"/>
    <mergeCell ref="A10:D10"/>
    <mergeCell ref="E10:G10"/>
    <mergeCell ref="A23:F23"/>
    <mergeCell ref="A24:F24"/>
    <mergeCell ref="A26:G26"/>
    <mergeCell ref="B27:F27"/>
    <mergeCell ref="B28:F28"/>
    <mergeCell ref="B29:F29"/>
    <mergeCell ref="A16:G16"/>
    <mergeCell ref="A18:G18"/>
    <mergeCell ref="A19:G19"/>
    <mergeCell ref="A20:F20"/>
    <mergeCell ref="A21:F21"/>
    <mergeCell ref="A22:F22"/>
    <mergeCell ref="B37:F37"/>
    <mergeCell ref="B38:E38"/>
    <mergeCell ref="A40:E40"/>
    <mergeCell ref="A42:G42"/>
    <mergeCell ref="B30:F30"/>
    <mergeCell ref="B31:F31"/>
    <mergeCell ref="B32:F32"/>
    <mergeCell ref="A33:F33"/>
    <mergeCell ref="A35:G35"/>
    <mergeCell ref="A36:G36"/>
    <mergeCell ref="B49:E49"/>
    <mergeCell ref="B50:E50"/>
    <mergeCell ref="B51:E51"/>
    <mergeCell ref="A52:E52"/>
    <mergeCell ref="A54:G54"/>
    <mergeCell ref="B55:F55"/>
    <mergeCell ref="B43:E43"/>
    <mergeCell ref="B44:E44"/>
    <mergeCell ref="B45:E45"/>
    <mergeCell ref="B46:E46"/>
    <mergeCell ref="B47:E47"/>
    <mergeCell ref="B48:E48"/>
    <mergeCell ref="B62:F62"/>
    <mergeCell ref="A63:F63"/>
    <mergeCell ref="A65:G65"/>
    <mergeCell ref="B66:F66"/>
    <mergeCell ref="B67:F67"/>
    <mergeCell ref="B68:F68"/>
    <mergeCell ref="B56:E56"/>
    <mergeCell ref="B57:F57"/>
    <mergeCell ref="B58:F58"/>
    <mergeCell ref="B59:F59"/>
    <mergeCell ref="B60:F60"/>
    <mergeCell ref="B61:F61"/>
    <mergeCell ref="B76:E76"/>
    <mergeCell ref="B77:E77"/>
    <mergeCell ref="B78:E78"/>
    <mergeCell ref="B79:E79"/>
    <mergeCell ref="A80:E80"/>
    <mergeCell ref="A82:G82"/>
    <mergeCell ref="B69:F69"/>
    <mergeCell ref="A70:F70"/>
    <mergeCell ref="A72:G72"/>
    <mergeCell ref="B73:F73"/>
    <mergeCell ref="B74:E74"/>
    <mergeCell ref="B75:E75"/>
    <mergeCell ref="B89:E89"/>
    <mergeCell ref="B90:E90"/>
    <mergeCell ref="A91:E91"/>
    <mergeCell ref="A93:G93"/>
    <mergeCell ref="B94:F94"/>
    <mergeCell ref="B95:F95"/>
    <mergeCell ref="A83:G83"/>
    <mergeCell ref="B84:F84"/>
    <mergeCell ref="B85:E85"/>
    <mergeCell ref="B86:E86"/>
    <mergeCell ref="B87:E87"/>
    <mergeCell ref="B88:E88"/>
    <mergeCell ref="A104:G104"/>
    <mergeCell ref="B105:F105"/>
    <mergeCell ref="B106:F106"/>
    <mergeCell ref="B107:F107"/>
    <mergeCell ref="B109:F109"/>
    <mergeCell ref="A110:F110"/>
    <mergeCell ref="B108:F108"/>
    <mergeCell ref="A96:F96"/>
    <mergeCell ref="A98:G98"/>
    <mergeCell ref="B99:F99"/>
    <mergeCell ref="B100:F100"/>
    <mergeCell ref="B101:F101"/>
    <mergeCell ref="A102:F102"/>
    <mergeCell ref="B116:D116"/>
    <mergeCell ref="E116:F116"/>
    <mergeCell ref="B117:D117"/>
    <mergeCell ref="E117:F117"/>
    <mergeCell ref="B118:D118"/>
    <mergeCell ref="E118:F118"/>
    <mergeCell ref="A112:G112"/>
    <mergeCell ref="B113:D113"/>
    <mergeCell ref="E113:F113"/>
    <mergeCell ref="B114:D114"/>
    <mergeCell ref="E114:F114"/>
    <mergeCell ref="B115:D115"/>
    <mergeCell ref="E115:F115"/>
    <mergeCell ref="A131:F131"/>
    <mergeCell ref="A132:G132"/>
    <mergeCell ref="B125:F125"/>
    <mergeCell ref="B126:F126"/>
    <mergeCell ref="B127:F127"/>
    <mergeCell ref="B128:F128"/>
    <mergeCell ref="A129:F129"/>
    <mergeCell ref="B130:F130"/>
    <mergeCell ref="B119:D119"/>
    <mergeCell ref="E119:F119"/>
    <mergeCell ref="A120:F120"/>
    <mergeCell ref="A122:G122"/>
    <mergeCell ref="B123:F123"/>
    <mergeCell ref="B124:F124"/>
  </mergeCells>
  <pageMargins left="0.511811024" right="0.511811024" top="0.78740157499999996" bottom="0.78740157499999996" header="0.31496062000000002" footer="0.31496062000000002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rgb="FFFF0000"/>
  </sheetPr>
  <dimension ref="A1:L131"/>
  <sheetViews>
    <sheetView zoomScaleNormal="100" workbookViewId="0">
      <selection activeCell="I13" sqref="I13"/>
    </sheetView>
  </sheetViews>
  <sheetFormatPr defaultColWidth="15.28515625" defaultRowHeight="15" x14ac:dyDescent="0.25"/>
  <cols>
    <col min="1" max="1" width="12.140625" style="85" customWidth="1"/>
    <col min="2" max="2" width="15.28515625" style="85"/>
    <col min="3" max="4" width="15.28515625" style="86"/>
    <col min="5" max="5" width="20.28515625" style="86" customWidth="1"/>
    <col min="6" max="6" width="13.5703125" style="87" bestFit="1" customWidth="1"/>
    <col min="7" max="7" width="17" style="86" customWidth="1"/>
    <col min="8" max="8" width="11.28515625" style="1" customWidth="1"/>
    <col min="9" max="10" width="15.28515625" style="1" customWidth="1"/>
    <col min="11" max="11" width="15.28515625" style="1"/>
    <col min="12" max="12" width="15.28515625" style="2"/>
  </cols>
  <sheetData>
    <row r="1" spans="1:7" x14ac:dyDescent="0.25">
      <c r="A1" s="219" t="s">
        <v>35</v>
      </c>
      <c r="B1" s="220"/>
      <c r="C1" s="220"/>
      <c r="D1" s="220"/>
      <c r="E1" s="220"/>
      <c r="F1" s="220"/>
      <c r="G1" s="221"/>
    </row>
    <row r="2" spans="1:7" x14ac:dyDescent="0.25">
      <c r="A2" s="3"/>
      <c r="B2" s="4"/>
      <c r="C2" s="4"/>
      <c r="D2" s="4"/>
      <c r="E2" s="4"/>
      <c r="F2" s="4"/>
      <c r="G2" s="5"/>
    </row>
    <row r="3" spans="1:7" ht="15" customHeight="1" x14ac:dyDescent="0.25">
      <c r="A3" s="222" t="s">
        <v>162</v>
      </c>
      <c r="B3" s="222"/>
      <c r="C3" s="222"/>
      <c r="D3" s="155" t="s">
        <v>165</v>
      </c>
      <c r="E3" s="156"/>
      <c r="F3" s="156"/>
      <c r="G3" s="157"/>
    </row>
    <row r="4" spans="1:7" x14ac:dyDescent="0.25">
      <c r="A4" s="203"/>
      <c r="B4" s="204"/>
      <c r="C4" s="204"/>
      <c r="D4" s="204"/>
      <c r="E4" s="204"/>
      <c r="F4" s="204"/>
      <c r="G4" s="205"/>
    </row>
    <row r="5" spans="1:7" x14ac:dyDescent="0.25">
      <c r="A5" s="214" t="s">
        <v>36</v>
      </c>
      <c r="B5" s="215"/>
      <c r="C5" s="215"/>
      <c r="D5" s="215"/>
      <c r="E5" s="215"/>
      <c r="F5" s="215"/>
      <c r="G5" s="216"/>
    </row>
    <row r="6" spans="1:7" x14ac:dyDescent="0.25">
      <c r="A6" s="8"/>
      <c r="B6" s="9"/>
      <c r="C6" s="10"/>
      <c r="D6" s="10"/>
      <c r="E6" s="10"/>
      <c r="F6" s="10"/>
      <c r="G6" s="11"/>
    </row>
    <row r="7" spans="1:7" x14ac:dyDescent="0.25">
      <c r="A7" s="217" t="s">
        <v>37</v>
      </c>
      <c r="B7" s="182"/>
      <c r="C7" s="182"/>
      <c r="D7" s="183"/>
      <c r="E7" s="223"/>
      <c r="F7" s="156"/>
      <c r="G7" s="157"/>
    </row>
    <row r="8" spans="1:7" x14ac:dyDescent="0.25">
      <c r="A8" s="217" t="s">
        <v>38</v>
      </c>
      <c r="B8" s="182"/>
      <c r="C8" s="182"/>
      <c r="D8" s="183"/>
      <c r="E8" s="155" t="s">
        <v>136</v>
      </c>
      <c r="F8" s="156"/>
      <c r="G8" s="157"/>
    </row>
    <row r="9" spans="1:7" x14ac:dyDescent="0.25">
      <c r="A9" s="217" t="s">
        <v>39</v>
      </c>
      <c r="B9" s="182"/>
      <c r="C9" s="182"/>
      <c r="D9" s="183"/>
      <c r="E9" s="155"/>
      <c r="F9" s="156"/>
      <c r="G9" s="157"/>
    </row>
    <row r="10" spans="1:7" x14ac:dyDescent="0.25">
      <c r="A10" s="217" t="s">
        <v>40</v>
      </c>
      <c r="B10" s="182"/>
      <c r="C10" s="182"/>
      <c r="D10" s="183"/>
      <c r="E10" s="155"/>
      <c r="F10" s="156"/>
      <c r="G10" s="157"/>
    </row>
    <row r="11" spans="1:7" x14ac:dyDescent="0.25">
      <c r="A11" s="12"/>
      <c r="B11" s="13"/>
      <c r="C11" s="13"/>
      <c r="D11" s="13"/>
      <c r="E11" s="13"/>
      <c r="F11" s="13"/>
      <c r="G11" s="14"/>
    </row>
    <row r="12" spans="1:7" x14ac:dyDescent="0.25">
      <c r="A12" s="214" t="s">
        <v>41</v>
      </c>
      <c r="B12" s="215"/>
      <c r="C12" s="215"/>
      <c r="D12" s="215"/>
      <c r="E12" s="215"/>
      <c r="F12" s="215"/>
      <c r="G12" s="216"/>
    </row>
    <row r="13" spans="1:7" x14ac:dyDescent="0.25">
      <c r="A13" s="155" t="s">
        <v>0</v>
      </c>
      <c r="B13" s="156"/>
      <c r="C13" s="157"/>
      <c r="D13" s="155" t="s">
        <v>42</v>
      </c>
      <c r="E13" s="157"/>
      <c r="F13" s="155" t="s">
        <v>43</v>
      </c>
      <c r="G13" s="157"/>
    </row>
    <row r="14" spans="1:7" ht="23.25" customHeight="1" x14ac:dyDescent="0.25">
      <c r="A14" s="224" t="s">
        <v>145</v>
      </c>
      <c r="B14" s="225"/>
      <c r="C14" s="225"/>
      <c r="D14" s="179" t="s">
        <v>44</v>
      </c>
      <c r="E14" s="181"/>
      <c r="F14" s="179"/>
      <c r="G14" s="181"/>
    </row>
    <row r="15" spans="1:7" x14ac:dyDescent="0.25">
      <c r="A15" s="16"/>
      <c r="B15" s="4"/>
      <c r="C15" s="4"/>
      <c r="D15" s="17"/>
      <c r="E15" s="17"/>
      <c r="F15" s="18"/>
      <c r="G15" s="19"/>
    </row>
    <row r="16" spans="1:7" x14ac:dyDescent="0.25">
      <c r="A16" s="214" t="s">
        <v>45</v>
      </c>
      <c r="B16" s="215"/>
      <c r="C16" s="215"/>
      <c r="D16" s="215"/>
      <c r="E16" s="215"/>
      <c r="F16" s="215"/>
      <c r="G16" s="216"/>
    </row>
    <row r="17" spans="1:8" x14ac:dyDescent="0.25">
      <c r="A17" s="6"/>
      <c r="B17" s="7"/>
      <c r="C17" s="20"/>
      <c r="D17" s="20"/>
      <c r="E17" s="20"/>
      <c r="F17" s="20"/>
      <c r="G17" s="21"/>
    </row>
    <row r="18" spans="1:8" x14ac:dyDescent="0.25">
      <c r="A18" s="226" t="s">
        <v>46</v>
      </c>
      <c r="B18" s="226"/>
      <c r="C18" s="226"/>
      <c r="D18" s="226"/>
      <c r="E18" s="226"/>
      <c r="F18" s="226"/>
      <c r="G18" s="226"/>
    </row>
    <row r="19" spans="1:8" x14ac:dyDescent="0.25">
      <c r="A19" s="203" t="s">
        <v>47</v>
      </c>
      <c r="B19" s="204"/>
      <c r="C19" s="204"/>
      <c r="D19" s="204"/>
      <c r="E19" s="204"/>
      <c r="F19" s="204"/>
      <c r="G19" s="205"/>
    </row>
    <row r="20" spans="1:8" x14ac:dyDescent="0.25">
      <c r="A20" s="217" t="s">
        <v>48</v>
      </c>
      <c r="B20" s="182"/>
      <c r="C20" s="182"/>
      <c r="D20" s="182"/>
      <c r="E20" s="182"/>
      <c r="F20" s="183"/>
      <c r="G20" s="22" t="s">
        <v>119</v>
      </c>
    </row>
    <row r="21" spans="1:8" x14ac:dyDescent="0.25">
      <c r="A21" s="217" t="s">
        <v>49</v>
      </c>
      <c r="B21" s="182"/>
      <c r="C21" s="182"/>
      <c r="D21" s="182"/>
      <c r="E21" s="182"/>
      <c r="F21" s="183"/>
      <c r="G21" s="23" t="s">
        <v>121</v>
      </c>
    </row>
    <row r="22" spans="1:8" ht="14.45" customHeight="1" x14ac:dyDescent="0.25">
      <c r="A22" s="217" t="s">
        <v>50</v>
      </c>
      <c r="B22" s="182"/>
      <c r="C22" s="182"/>
      <c r="D22" s="182"/>
      <c r="E22" s="182"/>
      <c r="F22" s="183"/>
      <c r="G22" s="129"/>
      <c r="H22" s="131"/>
    </row>
    <row r="23" spans="1:8" x14ac:dyDescent="0.25">
      <c r="A23" s="217" t="s">
        <v>51</v>
      </c>
      <c r="B23" s="182"/>
      <c r="C23" s="182"/>
      <c r="D23" s="182"/>
      <c r="E23" s="182"/>
      <c r="F23" s="183"/>
      <c r="G23" s="130" t="s">
        <v>120</v>
      </c>
      <c r="H23" s="131"/>
    </row>
    <row r="24" spans="1:8" x14ac:dyDescent="0.25">
      <c r="A24" s="217" t="s">
        <v>52</v>
      </c>
      <c r="B24" s="182"/>
      <c r="C24" s="182"/>
      <c r="D24" s="182"/>
      <c r="E24" s="182"/>
      <c r="F24" s="183"/>
      <c r="G24" s="132"/>
      <c r="H24" s="131"/>
    </row>
    <row r="25" spans="1:8" x14ac:dyDescent="0.25">
      <c r="A25" s="25"/>
      <c r="B25" s="26"/>
      <c r="C25" s="26"/>
      <c r="D25" s="26"/>
      <c r="E25" s="26"/>
      <c r="F25" s="26"/>
      <c r="G25" s="27"/>
    </row>
    <row r="26" spans="1:8" x14ac:dyDescent="0.25">
      <c r="A26" s="214" t="s">
        <v>53</v>
      </c>
      <c r="B26" s="215"/>
      <c r="C26" s="215"/>
      <c r="D26" s="215"/>
      <c r="E26" s="215"/>
      <c r="F26" s="215"/>
      <c r="G26" s="216"/>
    </row>
    <row r="27" spans="1:8" x14ac:dyDescent="0.25">
      <c r="A27" s="28">
        <v>1</v>
      </c>
      <c r="B27" s="203" t="s">
        <v>6</v>
      </c>
      <c r="C27" s="228"/>
      <c r="D27" s="228"/>
      <c r="E27" s="228"/>
      <c r="F27" s="229"/>
      <c r="G27" s="28" t="s">
        <v>7</v>
      </c>
    </row>
    <row r="28" spans="1:8" x14ac:dyDescent="0.25">
      <c r="A28" s="29" t="s">
        <v>1</v>
      </c>
      <c r="B28" s="206" t="s">
        <v>12</v>
      </c>
      <c r="C28" s="166"/>
      <c r="D28" s="166"/>
      <c r="E28" s="166"/>
      <c r="F28" s="167"/>
      <c r="G28" s="30">
        <f>G22</f>
        <v>0</v>
      </c>
      <c r="H28" s="31"/>
    </row>
    <row r="29" spans="1:8" x14ac:dyDescent="0.25">
      <c r="A29" s="88" t="s">
        <v>2</v>
      </c>
      <c r="B29" s="165" t="s">
        <v>13</v>
      </c>
      <c r="C29" s="166"/>
      <c r="D29" s="166"/>
      <c r="E29" s="166"/>
      <c r="F29" s="167"/>
      <c r="G29" s="30">
        <f>G28*30%</f>
        <v>0</v>
      </c>
      <c r="H29" s="31"/>
    </row>
    <row r="30" spans="1:8" x14ac:dyDescent="0.25">
      <c r="A30" s="88" t="s">
        <v>3</v>
      </c>
      <c r="B30" s="165" t="s">
        <v>143</v>
      </c>
      <c r="C30" s="166"/>
      <c r="D30" s="166"/>
      <c r="E30" s="166"/>
      <c r="F30" s="167"/>
      <c r="G30" s="30">
        <f>(G28)*10%</f>
        <v>0</v>
      </c>
      <c r="H30" s="31"/>
    </row>
    <row r="31" spans="1:8" x14ac:dyDescent="0.25">
      <c r="A31" s="88" t="s">
        <v>4</v>
      </c>
      <c r="B31" s="165" t="s">
        <v>115</v>
      </c>
      <c r="C31" s="166"/>
      <c r="D31" s="166"/>
      <c r="E31" s="166"/>
      <c r="F31" s="167"/>
      <c r="G31" s="98">
        <f>(G28+G29+G30)/220*20%*120</f>
        <v>0</v>
      </c>
      <c r="H31" s="31"/>
    </row>
    <row r="32" spans="1:8" x14ac:dyDescent="0.25">
      <c r="A32" s="88" t="s">
        <v>5</v>
      </c>
      <c r="B32" s="165" t="s">
        <v>116</v>
      </c>
      <c r="C32" s="212"/>
      <c r="D32" s="212"/>
      <c r="E32" s="212"/>
      <c r="F32" s="213"/>
      <c r="G32" s="30">
        <v>0</v>
      </c>
      <c r="H32" s="31"/>
    </row>
    <row r="33" spans="1:8" x14ac:dyDescent="0.25">
      <c r="A33" s="207" t="s">
        <v>54</v>
      </c>
      <c r="B33" s="208"/>
      <c r="C33" s="208"/>
      <c r="D33" s="208"/>
      <c r="E33" s="208"/>
      <c r="F33" s="209"/>
      <c r="G33" s="32">
        <f>SUM(G28:G32)</f>
        <v>0</v>
      </c>
      <c r="H33" s="33"/>
    </row>
    <row r="34" spans="1:8" x14ac:dyDescent="0.25">
      <c r="A34" s="34"/>
      <c r="B34" s="35"/>
      <c r="C34" s="36"/>
      <c r="D34" s="36"/>
      <c r="E34" s="36"/>
      <c r="F34" s="36"/>
      <c r="G34" s="37"/>
    </row>
    <row r="35" spans="1:8" x14ac:dyDescent="0.25">
      <c r="A35" s="214" t="s">
        <v>55</v>
      </c>
      <c r="B35" s="215"/>
      <c r="C35" s="215"/>
      <c r="D35" s="215"/>
      <c r="E35" s="215"/>
      <c r="F35" s="215"/>
      <c r="G35" s="216"/>
    </row>
    <row r="36" spans="1:8" x14ac:dyDescent="0.25">
      <c r="A36" s="214" t="s">
        <v>149</v>
      </c>
      <c r="B36" s="215"/>
      <c r="C36" s="215"/>
      <c r="D36" s="215"/>
      <c r="E36" s="215"/>
      <c r="F36" s="215"/>
      <c r="G36" s="216"/>
    </row>
    <row r="37" spans="1:8" x14ac:dyDescent="0.25">
      <c r="A37" s="38" t="s">
        <v>14</v>
      </c>
      <c r="B37" s="203" t="s">
        <v>151</v>
      </c>
      <c r="C37" s="204"/>
      <c r="D37" s="204"/>
      <c r="E37" s="204"/>
      <c r="F37" s="205"/>
      <c r="G37" s="38" t="s">
        <v>7</v>
      </c>
    </row>
    <row r="38" spans="1:8" x14ac:dyDescent="0.25">
      <c r="A38" s="39" t="s">
        <v>1</v>
      </c>
      <c r="B38" s="206" t="s">
        <v>57</v>
      </c>
      <c r="C38" s="166"/>
      <c r="D38" s="166"/>
      <c r="E38" s="167"/>
      <c r="F38" s="40">
        <f>(1/12)</f>
        <v>8.3299999999999999E-2</v>
      </c>
      <c r="G38" s="41">
        <f>F38*G$33</f>
        <v>0</v>
      </c>
      <c r="H38" s="42"/>
    </row>
    <row r="39" spans="1:8" x14ac:dyDescent="0.25">
      <c r="A39" s="39" t="s">
        <v>2</v>
      </c>
      <c r="B39" s="109" t="s">
        <v>150</v>
      </c>
      <c r="C39" s="43"/>
      <c r="D39" s="43"/>
      <c r="E39" s="43"/>
      <c r="F39" s="40">
        <v>3.7699999999999997E-2</v>
      </c>
      <c r="G39" s="41">
        <f>F39*G$33</f>
        <v>0</v>
      </c>
      <c r="H39" s="42"/>
    </row>
    <row r="40" spans="1:8" x14ac:dyDescent="0.25">
      <c r="A40" s="207" t="s">
        <v>58</v>
      </c>
      <c r="B40" s="208"/>
      <c r="C40" s="208"/>
      <c r="D40" s="208"/>
      <c r="E40" s="209"/>
      <c r="F40" s="44">
        <f>SUM(F38:F39)</f>
        <v>0.121</v>
      </c>
      <c r="G40" s="45">
        <f>SUM(G38:G39)</f>
        <v>0</v>
      </c>
      <c r="H40" s="42"/>
    </row>
    <row r="41" spans="1:8" x14ac:dyDescent="0.25">
      <c r="A41" s="8"/>
      <c r="B41" s="9"/>
      <c r="C41" s="46"/>
      <c r="D41" s="46"/>
      <c r="E41" s="46"/>
      <c r="F41" s="46"/>
      <c r="G41" s="47"/>
    </row>
    <row r="42" spans="1:8" x14ac:dyDescent="0.25">
      <c r="A42" s="230" t="s">
        <v>59</v>
      </c>
      <c r="B42" s="230"/>
      <c r="C42" s="230"/>
      <c r="D42" s="230"/>
      <c r="E42" s="230"/>
      <c r="F42" s="230"/>
      <c r="G42" s="230" t="s">
        <v>60</v>
      </c>
    </row>
    <row r="43" spans="1:8" x14ac:dyDescent="0.25">
      <c r="A43" s="48" t="s">
        <v>15</v>
      </c>
      <c r="B43" s="195" t="s">
        <v>61</v>
      </c>
      <c r="C43" s="196"/>
      <c r="D43" s="196"/>
      <c r="E43" s="197"/>
      <c r="F43" s="48" t="s">
        <v>62</v>
      </c>
      <c r="G43" s="48" t="s">
        <v>7</v>
      </c>
    </row>
    <row r="44" spans="1:8" x14ac:dyDescent="0.25">
      <c r="A44" s="49" t="s">
        <v>1</v>
      </c>
      <c r="B44" s="187" t="s">
        <v>16</v>
      </c>
      <c r="C44" s="198"/>
      <c r="D44" s="198"/>
      <c r="E44" s="199"/>
      <c r="F44" s="50">
        <v>0.2</v>
      </c>
      <c r="G44" s="51">
        <f>F44*(G40+G$33)</f>
        <v>0</v>
      </c>
    </row>
    <row r="45" spans="1:8" x14ac:dyDescent="0.25">
      <c r="A45" s="49" t="s">
        <v>2</v>
      </c>
      <c r="B45" s="187" t="s">
        <v>17</v>
      </c>
      <c r="C45" s="198"/>
      <c r="D45" s="198"/>
      <c r="E45" s="199"/>
      <c r="F45" s="50">
        <v>2.5000000000000001E-2</v>
      </c>
      <c r="G45" s="51">
        <f>F45*(G40+G$33)</f>
        <v>0</v>
      </c>
    </row>
    <row r="46" spans="1:8" x14ac:dyDescent="0.25">
      <c r="A46" s="49" t="s">
        <v>3</v>
      </c>
      <c r="B46" s="184" t="s">
        <v>161</v>
      </c>
      <c r="C46" s="185"/>
      <c r="D46" s="185"/>
      <c r="E46" s="186"/>
      <c r="F46" s="52">
        <v>1.4999999999999999E-2</v>
      </c>
      <c r="G46" s="51">
        <f>F46*(G40+G$33)</f>
        <v>0</v>
      </c>
    </row>
    <row r="47" spans="1:8" x14ac:dyDescent="0.25">
      <c r="A47" s="49" t="s">
        <v>4</v>
      </c>
      <c r="B47" s="187" t="s">
        <v>63</v>
      </c>
      <c r="C47" s="185"/>
      <c r="D47" s="185"/>
      <c r="E47" s="186"/>
      <c r="F47" s="50">
        <v>1.4999999999999999E-2</v>
      </c>
      <c r="G47" s="51">
        <f>F47*(G40+G$33)</f>
        <v>0</v>
      </c>
    </row>
    <row r="48" spans="1:8" x14ac:dyDescent="0.25">
      <c r="A48" s="49" t="s">
        <v>5</v>
      </c>
      <c r="B48" s="187" t="s">
        <v>64</v>
      </c>
      <c r="C48" s="185"/>
      <c r="D48" s="185"/>
      <c r="E48" s="186"/>
      <c r="F48" s="50">
        <v>0.01</v>
      </c>
      <c r="G48" s="51">
        <f>F48*(G40+G$33)</f>
        <v>0</v>
      </c>
    </row>
    <row r="49" spans="1:12" x14ac:dyDescent="0.25">
      <c r="A49" s="49" t="s">
        <v>18</v>
      </c>
      <c r="B49" s="187" t="s">
        <v>19</v>
      </c>
      <c r="C49" s="185"/>
      <c r="D49" s="185"/>
      <c r="E49" s="186"/>
      <c r="F49" s="50">
        <v>6.0000000000000001E-3</v>
      </c>
      <c r="G49" s="51">
        <f>F49*(G40+G$33)</f>
        <v>0</v>
      </c>
    </row>
    <row r="50" spans="1:12" x14ac:dyDescent="0.25">
      <c r="A50" s="49" t="s">
        <v>20</v>
      </c>
      <c r="B50" s="187" t="s">
        <v>21</v>
      </c>
      <c r="C50" s="185"/>
      <c r="D50" s="185"/>
      <c r="E50" s="186"/>
      <c r="F50" s="50">
        <v>2E-3</v>
      </c>
      <c r="G50" s="51">
        <f>F50*(G40+G$33)</f>
        <v>0</v>
      </c>
    </row>
    <row r="51" spans="1:12" x14ac:dyDescent="0.25">
      <c r="A51" s="49" t="s">
        <v>22</v>
      </c>
      <c r="B51" s="187" t="s">
        <v>23</v>
      </c>
      <c r="C51" s="185"/>
      <c r="D51" s="185"/>
      <c r="E51" s="186"/>
      <c r="F51" s="50">
        <v>0.08</v>
      </c>
      <c r="G51" s="51">
        <f>F51*(G40+G$33)</f>
        <v>0</v>
      </c>
    </row>
    <row r="52" spans="1:12" x14ac:dyDescent="0.25">
      <c r="A52" s="200" t="s">
        <v>65</v>
      </c>
      <c r="B52" s="201"/>
      <c r="C52" s="201"/>
      <c r="D52" s="201"/>
      <c r="E52" s="202"/>
      <c r="F52" s="133">
        <f>SUM(F44:F51)</f>
        <v>0.35299999999999998</v>
      </c>
      <c r="G52" s="54">
        <f>SUM(G44:G51)</f>
        <v>0</v>
      </c>
    </row>
    <row r="53" spans="1:12" x14ac:dyDescent="0.25">
      <c r="A53" s="55"/>
      <c r="B53" s="56"/>
      <c r="C53" s="56"/>
      <c r="D53" s="56"/>
      <c r="E53" s="56"/>
      <c r="F53" s="56"/>
      <c r="G53" s="57"/>
    </row>
    <row r="54" spans="1:12" x14ac:dyDescent="0.25">
      <c r="A54" s="175" t="s">
        <v>24</v>
      </c>
      <c r="B54" s="175"/>
      <c r="C54" s="175"/>
      <c r="D54" s="175"/>
      <c r="E54" s="175"/>
      <c r="F54" s="175"/>
      <c r="G54" s="175" t="s">
        <v>60</v>
      </c>
    </row>
    <row r="55" spans="1:12" x14ac:dyDescent="0.25">
      <c r="A55" s="38" t="s">
        <v>25</v>
      </c>
      <c r="B55" s="203" t="s">
        <v>66</v>
      </c>
      <c r="C55" s="204"/>
      <c r="D55" s="204"/>
      <c r="E55" s="204"/>
      <c r="F55" s="205"/>
      <c r="G55" s="38" t="s">
        <v>7</v>
      </c>
    </row>
    <row r="56" spans="1:12" ht="15" customHeight="1" x14ac:dyDescent="0.25">
      <c r="A56" s="119" t="s">
        <v>1</v>
      </c>
      <c r="B56" s="171" t="s">
        <v>67</v>
      </c>
      <c r="C56" s="169"/>
      <c r="D56" s="169"/>
      <c r="E56" s="169"/>
      <c r="F56" s="121"/>
      <c r="G56" s="128"/>
      <c r="H56" s="124"/>
    </row>
    <row r="57" spans="1:12" x14ac:dyDescent="0.25">
      <c r="A57" s="89" t="s">
        <v>2</v>
      </c>
      <c r="B57" s="168" t="s">
        <v>117</v>
      </c>
      <c r="C57" s="169"/>
      <c r="D57" s="169"/>
      <c r="E57" s="169"/>
      <c r="F57" s="170"/>
      <c r="G57" s="128"/>
      <c r="H57" s="124"/>
    </row>
    <row r="58" spans="1:12" ht="15" customHeight="1" x14ac:dyDescent="0.25">
      <c r="A58" s="15" t="s">
        <v>3</v>
      </c>
      <c r="B58" s="171" t="s">
        <v>68</v>
      </c>
      <c r="C58" s="169"/>
      <c r="D58" s="169"/>
      <c r="E58" s="169"/>
      <c r="F58" s="170"/>
      <c r="G58" s="134"/>
      <c r="H58" s="135"/>
      <c r="I58" s="61"/>
    </row>
    <row r="59" spans="1:12" ht="15" customHeight="1" x14ac:dyDescent="0.25">
      <c r="A59" s="15" t="s">
        <v>4</v>
      </c>
      <c r="B59" s="171" t="s">
        <v>69</v>
      </c>
      <c r="C59" s="169"/>
      <c r="D59" s="169"/>
      <c r="E59" s="169"/>
      <c r="F59" s="170"/>
      <c r="G59" s="128"/>
      <c r="H59" s="136"/>
      <c r="I59" s="61"/>
    </row>
    <row r="60" spans="1:12" s="1" customFormat="1" x14ac:dyDescent="0.25">
      <c r="A60" s="15" t="s">
        <v>5</v>
      </c>
      <c r="B60" s="158" t="s">
        <v>70</v>
      </c>
      <c r="C60" s="159"/>
      <c r="D60" s="159"/>
      <c r="E60" s="159"/>
      <c r="F60" s="160"/>
      <c r="G60" s="128"/>
      <c r="H60" s="136"/>
      <c r="I60" s="61"/>
      <c r="L60" s="2"/>
    </row>
    <row r="61" spans="1:12" s="1" customFormat="1" x14ac:dyDescent="0.25">
      <c r="A61" s="15" t="s">
        <v>18</v>
      </c>
      <c r="B61" s="176" t="s">
        <v>118</v>
      </c>
      <c r="C61" s="159"/>
      <c r="D61" s="159"/>
      <c r="E61" s="159"/>
      <c r="F61" s="160"/>
      <c r="G61" s="128"/>
      <c r="H61" s="136"/>
      <c r="I61" s="61"/>
      <c r="L61" s="2"/>
    </row>
    <row r="62" spans="1:12" s="1" customFormat="1" x14ac:dyDescent="0.25">
      <c r="A62" s="161" t="s">
        <v>71</v>
      </c>
      <c r="B62" s="162"/>
      <c r="C62" s="162"/>
      <c r="D62" s="162"/>
      <c r="E62" s="162"/>
      <c r="F62" s="163"/>
      <c r="G62" s="54">
        <f>SUM(G56:G61)</f>
        <v>0</v>
      </c>
      <c r="L62" s="2"/>
    </row>
    <row r="63" spans="1:12" s="1" customFormat="1" x14ac:dyDescent="0.25">
      <c r="A63" s="62"/>
      <c r="B63" s="63"/>
      <c r="C63" s="63"/>
      <c r="D63" s="63"/>
      <c r="E63" s="63"/>
      <c r="F63" s="63"/>
      <c r="G63" s="64"/>
      <c r="L63" s="2"/>
    </row>
    <row r="64" spans="1:12" s="1" customFormat="1" x14ac:dyDescent="0.25">
      <c r="A64" s="175" t="s">
        <v>72</v>
      </c>
      <c r="B64" s="175"/>
      <c r="C64" s="175"/>
      <c r="D64" s="175"/>
      <c r="E64" s="175"/>
      <c r="F64" s="175"/>
      <c r="G64" s="175" t="s">
        <v>60</v>
      </c>
      <c r="L64" s="2"/>
    </row>
    <row r="65" spans="1:12" s="1" customFormat="1" x14ac:dyDescent="0.25">
      <c r="A65" s="65">
        <v>2</v>
      </c>
      <c r="B65" s="155" t="s">
        <v>73</v>
      </c>
      <c r="C65" s="156"/>
      <c r="D65" s="156"/>
      <c r="E65" s="156"/>
      <c r="F65" s="157"/>
      <c r="G65" s="65" t="s">
        <v>7</v>
      </c>
      <c r="L65" s="2"/>
    </row>
    <row r="66" spans="1:12" s="1" customFormat="1" ht="15" customHeight="1" x14ac:dyDescent="0.25">
      <c r="A66" s="66" t="s">
        <v>14</v>
      </c>
      <c r="B66" s="158" t="s">
        <v>56</v>
      </c>
      <c r="C66" s="159"/>
      <c r="D66" s="159"/>
      <c r="E66" s="159"/>
      <c r="F66" s="160"/>
      <c r="G66" s="67">
        <f>G40</f>
        <v>0</v>
      </c>
      <c r="L66" s="2"/>
    </row>
    <row r="67" spans="1:12" s="1" customFormat="1" ht="15" customHeight="1" x14ac:dyDescent="0.25">
      <c r="A67" s="66" t="s">
        <v>15</v>
      </c>
      <c r="B67" s="158" t="s">
        <v>61</v>
      </c>
      <c r="C67" s="159"/>
      <c r="D67" s="159"/>
      <c r="E67" s="159"/>
      <c r="F67" s="160"/>
      <c r="G67" s="67">
        <f>G52</f>
        <v>0</v>
      </c>
      <c r="L67" s="2"/>
    </row>
    <row r="68" spans="1:12" s="1" customFormat="1" ht="15" customHeight="1" x14ac:dyDescent="0.25">
      <c r="A68" s="66" t="s">
        <v>25</v>
      </c>
      <c r="B68" s="158" t="s">
        <v>74</v>
      </c>
      <c r="C68" s="159"/>
      <c r="D68" s="159"/>
      <c r="E68" s="159"/>
      <c r="F68" s="160"/>
      <c r="G68" s="67">
        <f>G62</f>
        <v>0</v>
      </c>
      <c r="L68" s="2"/>
    </row>
    <row r="69" spans="1:12" s="1" customFormat="1" x14ac:dyDescent="0.25">
      <c r="A69" s="161" t="s">
        <v>75</v>
      </c>
      <c r="B69" s="162"/>
      <c r="C69" s="162"/>
      <c r="D69" s="162"/>
      <c r="E69" s="162"/>
      <c r="F69" s="163"/>
      <c r="G69" s="68">
        <f>SUM(G66:G68)</f>
        <v>0</v>
      </c>
      <c r="L69" s="2"/>
    </row>
    <row r="70" spans="1:12" s="1" customFormat="1" x14ac:dyDescent="0.25">
      <c r="A70" s="69"/>
      <c r="B70" s="70"/>
      <c r="C70" s="70"/>
      <c r="D70" s="70"/>
      <c r="E70" s="70"/>
      <c r="F70" s="70"/>
      <c r="G70" s="99"/>
      <c r="L70" s="2"/>
    </row>
    <row r="71" spans="1:12" s="1" customFormat="1" x14ac:dyDescent="0.25">
      <c r="A71" s="175" t="s">
        <v>76</v>
      </c>
      <c r="B71" s="175"/>
      <c r="C71" s="175"/>
      <c r="D71" s="175"/>
      <c r="E71" s="175"/>
      <c r="F71" s="175"/>
      <c r="G71" s="175" t="s">
        <v>60</v>
      </c>
      <c r="L71" s="2"/>
    </row>
    <row r="72" spans="1:12" s="1" customFormat="1" x14ac:dyDescent="0.25">
      <c r="A72" s="65">
        <v>3</v>
      </c>
      <c r="B72" s="155" t="s">
        <v>26</v>
      </c>
      <c r="C72" s="156"/>
      <c r="D72" s="156"/>
      <c r="E72" s="156"/>
      <c r="F72" s="157"/>
      <c r="G72" s="65" t="s">
        <v>7</v>
      </c>
      <c r="L72" s="2"/>
    </row>
    <row r="73" spans="1:12" s="1" customFormat="1" ht="15" customHeight="1" x14ac:dyDescent="0.25">
      <c r="A73" s="66" t="s">
        <v>1</v>
      </c>
      <c r="B73" s="187" t="s">
        <v>27</v>
      </c>
      <c r="C73" s="185"/>
      <c r="D73" s="185"/>
      <c r="E73" s="186"/>
      <c r="F73" s="118">
        <v>8.0000000000000004E-4</v>
      </c>
      <c r="G73" s="67">
        <f t="shared" ref="G73:G78" si="0">F73*G$33</f>
        <v>0</v>
      </c>
      <c r="H73" s="73"/>
      <c r="L73" s="2"/>
    </row>
    <row r="74" spans="1:12" s="1" customFormat="1" ht="15" customHeight="1" x14ac:dyDescent="0.25">
      <c r="A74" s="66" t="s">
        <v>2</v>
      </c>
      <c r="B74" s="158" t="s">
        <v>28</v>
      </c>
      <c r="C74" s="159"/>
      <c r="D74" s="159"/>
      <c r="E74" s="160"/>
      <c r="F74" s="118">
        <v>1E-4</v>
      </c>
      <c r="G74" s="67">
        <f t="shared" si="0"/>
        <v>0</v>
      </c>
      <c r="H74" s="73"/>
      <c r="L74" s="2"/>
    </row>
    <row r="75" spans="1:12" s="1" customFormat="1" ht="15" customHeight="1" x14ac:dyDescent="0.25">
      <c r="A75" s="66" t="s">
        <v>3</v>
      </c>
      <c r="B75" s="187" t="s">
        <v>77</v>
      </c>
      <c r="C75" s="185"/>
      <c r="D75" s="185"/>
      <c r="E75" s="186"/>
      <c r="F75" s="72">
        <v>0.04</v>
      </c>
      <c r="G75" s="67">
        <f>F75*G$33</f>
        <v>0</v>
      </c>
      <c r="H75" s="73"/>
      <c r="L75" s="2"/>
    </row>
    <row r="76" spans="1:12" s="1" customFormat="1" ht="15" customHeight="1" x14ac:dyDescent="0.25">
      <c r="A76" s="66" t="s">
        <v>4</v>
      </c>
      <c r="B76" s="184" t="s">
        <v>29</v>
      </c>
      <c r="C76" s="185"/>
      <c r="D76" s="185"/>
      <c r="E76" s="186"/>
      <c r="F76" s="118">
        <v>1.0500000000000001E-2</v>
      </c>
      <c r="G76" s="67">
        <f t="shared" si="0"/>
        <v>0</v>
      </c>
      <c r="H76" s="73"/>
      <c r="L76" s="2"/>
    </row>
    <row r="77" spans="1:12" s="1" customFormat="1" ht="15" customHeight="1" x14ac:dyDescent="0.25">
      <c r="A77" s="66" t="s">
        <v>5</v>
      </c>
      <c r="B77" s="187" t="s">
        <v>78</v>
      </c>
      <c r="C77" s="185"/>
      <c r="D77" s="185"/>
      <c r="E77" s="186"/>
      <c r="F77" s="118">
        <v>3.8999999999999998E-3</v>
      </c>
      <c r="G77" s="67">
        <f t="shared" si="0"/>
        <v>0</v>
      </c>
      <c r="H77" s="73"/>
      <c r="L77" s="2"/>
    </row>
    <row r="78" spans="1:12" s="1" customFormat="1" ht="15" customHeight="1" x14ac:dyDescent="0.25">
      <c r="A78" s="66" t="s">
        <v>18</v>
      </c>
      <c r="B78" s="158" t="s">
        <v>79</v>
      </c>
      <c r="C78" s="159"/>
      <c r="D78" s="159"/>
      <c r="E78" s="160"/>
      <c r="F78" s="118">
        <v>0</v>
      </c>
      <c r="G78" s="67">
        <f t="shared" si="0"/>
        <v>0</v>
      </c>
      <c r="H78" s="73"/>
      <c r="L78" s="2"/>
    </row>
    <row r="79" spans="1:12" ht="15" customHeight="1" x14ac:dyDescent="0.25">
      <c r="A79" s="161" t="s">
        <v>80</v>
      </c>
      <c r="B79" s="162"/>
      <c r="C79" s="162"/>
      <c r="D79" s="162"/>
      <c r="E79" s="163"/>
      <c r="F79" s="74">
        <f>SUM(F73:F78)</f>
        <v>5.5300000000000002E-2</v>
      </c>
      <c r="G79" s="75">
        <f>SUM(G73:G78)</f>
        <v>0</v>
      </c>
      <c r="H79" s="76"/>
    </row>
    <row r="80" spans="1:12" x14ac:dyDescent="0.25">
      <c r="A80" s="25"/>
      <c r="B80" s="26"/>
      <c r="C80" s="26"/>
      <c r="D80" s="26"/>
      <c r="E80" s="26"/>
      <c r="F80" s="26"/>
      <c r="G80" s="27"/>
    </row>
    <row r="81" spans="1:12" x14ac:dyDescent="0.25">
      <c r="A81" s="175" t="s">
        <v>81</v>
      </c>
      <c r="B81" s="175"/>
      <c r="C81" s="175"/>
      <c r="D81" s="175"/>
      <c r="E81" s="175"/>
      <c r="F81" s="175"/>
      <c r="G81" s="175" t="s">
        <v>60</v>
      </c>
    </row>
    <row r="82" spans="1:12" x14ac:dyDescent="0.25">
      <c r="A82" s="175" t="s">
        <v>82</v>
      </c>
      <c r="B82" s="175"/>
      <c r="C82" s="175"/>
      <c r="D82" s="175"/>
      <c r="E82" s="175"/>
      <c r="F82" s="175"/>
      <c r="G82" s="175" t="s">
        <v>60</v>
      </c>
    </row>
    <row r="83" spans="1:12" x14ac:dyDescent="0.25">
      <c r="A83" s="65" t="s">
        <v>83</v>
      </c>
      <c r="B83" s="155" t="s">
        <v>84</v>
      </c>
      <c r="C83" s="156"/>
      <c r="D83" s="156"/>
      <c r="E83" s="156"/>
      <c r="F83" s="157"/>
      <c r="G83" s="65" t="s">
        <v>7</v>
      </c>
    </row>
    <row r="84" spans="1:12" ht="15" customHeight="1" x14ac:dyDescent="0.25">
      <c r="A84" s="66" t="s">
        <v>1</v>
      </c>
      <c r="B84" s="184" t="s">
        <v>154</v>
      </c>
      <c r="C84" s="185"/>
      <c r="D84" s="185"/>
      <c r="E84" s="186"/>
      <c r="F84" s="72">
        <v>8.3299999999999999E-2</v>
      </c>
      <c r="G84" s="77">
        <f t="shared" ref="G84:G89" si="1">F84*G$33</f>
        <v>0</v>
      </c>
      <c r="H84" s="73"/>
    </row>
    <row r="85" spans="1:12" ht="15" customHeight="1" x14ac:dyDescent="0.25">
      <c r="A85" s="66" t="s">
        <v>2</v>
      </c>
      <c r="B85" s="176" t="s">
        <v>84</v>
      </c>
      <c r="C85" s="159"/>
      <c r="D85" s="159"/>
      <c r="E85" s="160"/>
      <c r="F85" s="72">
        <v>8.2000000000000007E-3</v>
      </c>
      <c r="G85" s="77">
        <f t="shared" si="1"/>
        <v>0</v>
      </c>
      <c r="H85" s="73"/>
    </row>
    <row r="86" spans="1:12" ht="15" customHeight="1" x14ac:dyDescent="0.25">
      <c r="A86" s="66" t="s">
        <v>3</v>
      </c>
      <c r="B86" s="176" t="s">
        <v>155</v>
      </c>
      <c r="C86" s="159"/>
      <c r="D86" s="159"/>
      <c r="E86" s="160"/>
      <c r="F86" s="72">
        <v>1E-4</v>
      </c>
      <c r="G86" s="77">
        <f t="shared" si="1"/>
        <v>0</v>
      </c>
      <c r="H86" s="73"/>
    </row>
    <row r="87" spans="1:12" ht="15" customHeight="1" x14ac:dyDescent="0.25">
      <c r="A87" s="66" t="s">
        <v>4</v>
      </c>
      <c r="B87" s="176" t="s">
        <v>156</v>
      </c>
      <c r="C87" s="159"/>
      <c r="D87" s="159"/>
      <c r="E87" s="160"/>
      <c r="F87" s="72">
        <v>2.9999999999999997E-4</v>
      </c>
      <c r="G87" s="77">
        <f t="shared" si="1"/>
        <v>0</v>
      </c>
      <c r="H87" s="73"/>
    </row>
    <row r="88" spans="1:12" ht="15" customHeight="1" x14ac:dyDescent="0.25">
      <c r="A88" s="66" t="s">
        <v>5</v>
      </c>
      <c r="B88" s="176" t="s">
        <v>157</v>
      </c>
      <c r="C88" s="159"/>
      <c r="D88" s="159"/>
      <c r="E88" s="160"/>
      <c r="F88" s="72">
        <v>2.0000000000000001E-4</v>
      </c>
      <c r="G88" s="77">
        <f t="shared" si="1"/>
        <v>0</v>
      </c>
      <c r="H88" s="73"/>
      <c r="I88" s="76"/>
    </row>
    <row r="89" spans="1:12" ht="15" customHeight="1" x14ac:dyDescent="0.25">
      <c r="A89" s="66" t="s">
        <v>18</v>
      </c>
      <c r="B89" s="176" t="s">
        <v>158</v>
      </c>
      <c r="C89" s="159"/>
      <c r="D89" s="159"/>
      <c r="E89" s="160"/>
      <c r="F89" s="72">
        <v>0</v>
      </c>
      <c r="G89" s="77">
        <f t="shared" si="1"/>
        <v>0</v>
      </c>
      <c r="H89" s="73"/>
      <c r="I89" s="76"/>
      <c r="J89" s="76"/>
    </row>
    <row r="90" spans="1:12" ht="15" customHeight="1" x14ac:dyDescent="0.25">
      <c r="A90" s="161" t="s">
        <v>85</v>
      </c>
      <c r="B90" s="162"/>
      <c r="C90" s="162"/>
      <c r="D90" s="162"/>
      <c r="E90" s="163"/>
      <c r="F90" s="74">
        <f>SUM(F84:F89)</f>
        <v>9.2100000000000001E-2</v>
      </c>
      <c r="G90" s="75">
        <f>SUM(G84:G89)</f>
        <v>0</v>
      </c>
    </row>
    <row r="91" spans="1:12" x14ac:dyDescent="0.25">
      <c r="A91" s="25"/>
      <c r="B91" s="26"/>
      <c r="C91" s="26"/>
      <c r="D91" s="26"/>
      <c r="E91" s="26"/>
      <c r="F91" s="26"/>
      <c r="G91" s="27"/>
      <c r="L91" s="1"/>
    </row>
    <row r="92" spans="1:12" x14ac:dyDescent="0.25">
      <c r="A92" s="175" t="s">
        <v>86</v>
      </c>
      <c r="B92" s="175"/>
      <c r="C92" s="175"/>
      <c r="D92" s="175"/>
      <c r="E92" s="175"/>
      <c r="F92" s="175"/>
      <c r="G92" s="175" t="s">
        <v>60</v>
      </c>
      <c r="L92" s="1"/>
    </row>
    <row r="93" spans="1:12" x14ac:dyDescent="0.25">
      <c r="A93" s="65" t="s">
        <v>87</v>
      </c>
      <c r="B93" s="155" t="s">
        <v>34</v>
      </c>
      <c r="C93" s="156"/>
      <c r="D93" s="156"/>
      <c r="E93" s="156"/>
      <c r="F93" s="157"/>
      <c r="G93" s="65" t="s">
        <v>7</v>
      </c>
      <c r="I93" s="33"/>
      <c r="J93" s="33"/>
      <c r="L93" s="1"/>
    </row>
    <row r="94" spans="1:12" ht="15" customHeight="1" x14ac:dyDescent="0.25">
      <c r="A94" s="66" t="s">
        <v>1</v>
      </c>
      <c r="B94" s="179" t="s">
        <v>88</v>
      </c>
      <c r="C94" s="180"/>
      <c r="D94" s="180"/>
      <c r="E94" s="180"/>
      <c r="F94" s="181"/>
      <c r="G94" s="98">
        <f>(G28+G29+G30+G31)/220*1.5*15</f>
        <v>0</v>
      </c>
      <c r="H94" s="33"/>
      <c r="I94" s="33"/>
      <c r="J94" s="33"/>
      <c r="L94" s="1"/>
    </row>
    <row r="95" spans="1:12" x14ac:dyDescent="0.25">
      <c r="A95" s="161" t="s">
        <v>89</v>
      </c>
      <c r="B95" s="162"/>
      <c r="C95" s="162"/>
      <c r="D95" s="162"/>
      <c r="E95" s="162"/>
      <c r="F95" s="163"/>
      <c r="G95" s="75">
        <f>G94</f>
        <v>0</v>
      </c>
      <c r="I95" s="33"/>
      <c r="J95" s="33"/>
      <c r="L95" s="1"/>
    </row>
    <row r="96" spans="1:12" x14ac:dyDescent="0.25">
      <c r="A96" s="15"/>
      <c r="B96" s="70"/>
      <c r="C96" s="70"/>
      <c r="D96" s="70"/>
      <c r="E96" s="70"/>
      <c r="F96" s="70"/>
      <c r="G96" s="71"/>
      <c r="H96" s="33"/>
      <c r="I96" s="33"/>
      <c r="L96" s="1"/>
    </row>
    <row r="97" spans="1:12" x14ac:dyDescent="0.25">
      <c r="A97" s="175" t="s">
        <v>90</v>
      </c>
      <c r="B97" s="175"/>
      <c r="C97" s="175"/>
      <c r="D97" s="175"/>
      <c r="E97" s="175"/>
      <c r="F97" s="175"/>
      <c r="G97" s="175" t="s">
        <v>60</v>
      </c>
      <c r="L97" s="1"/>
    </row>
    <row r="98" spans="1:12" x14ac:dyDescent="0.25">
      <c r="A98" s="65">
        <v>4</v>
      </c>
      <c r="B98" s="155" t="s">
        <v>33</v>
      </c>
      <c r="C98" s="156"/>
      <c r="D98" s="156"/>
      <c r="E98" s="156"/>
      <c r="F98" s="157"/>
      <c r="G98" s="65" t="s">
        <v>7</v>
      </c>
      <c r="L98" s="1"/>
    </row>
    <row r="99" spans="1:12" x14ac:dyDescent="0.25">
      <c r="A99" s="66" t="s">
        <v>83</v>
      </c>
      <c r="B99" s="158" t="s">
        <v>10</v>
      </c>
      <c r="C99" s="182"/>
      <c r="D99" s="182"/>
      <c r="E99" s="182"/>
      <c r="F99" s="183"/>
      <c r="G99" s="77">
        <f>G90</f>
        <v>0</v>
      </c>
    </row>
    <row r="100" spans="1:12" x14ac:dyDescent="0.25">
      <c r="A100" s="66" t="s">
        <v>87</v>
      </c>
      <c r="B100" s="158" t="s">
        <v>34</v>
      </c>
      <c r="C100" s="159"/>
      <c r="D100" s="159"/>
      <c r="E100" s="159"/>
      <c r="F100" s="160"/>
      <c r="G100" s="77">
        <f>G95</f>
        <v>0</v>
      </c>
    </row>
    <row r="101" spans="1:12" x14ac:dyDescent="0.25">
      <c r="A101" s="161" t="s">
        <v>91</v>
      </c>
      <c r="B101" s="162"/>
      <c r="C101" s="162"/>
      <c r="D101" s="162"/>
      <c r="E101" s="162"/>
      <c r="F101" s="163"/>
      <c r="G101" s="75">
        <f>SUM(G99:G100)</f>
        <v>0</v>
      </c>
    </row>
    <row r="102" spans="1:12" x14ac:dyDescent="0.25">
      <c r="A102" s="62"/>
      <c r="B102" s="63"/>
      <c r="C102" s="63"/>
      <c r="D102" s="63"/>
      <c r="E102" s="63"/>
      <c r="F102" s="63"/>
      <c r="G102" s="64"/>
    </row>
    <row r="103" spans="1:12" x14ac:dyDescent="0.25">
      <c r="A103" s="175" t="s">
        <v>92</v>
      </c>
      <c r="B103" s="175"/>
      <c r="C103" s="175"/>
      <c r="D103" s="175"/>
      <c r="E103" s="175"/>
      <c r="F103" s="175"/>
      <c r="G103" s="175" t="s">
        <v>60</v>
      </c>
    </row>
    <row r="104" spans="1:12" x14ac:dyDescent="0.25">
      <c r="A104" s="65">
        <v>5</v>
      </c>
      <c r="B104" s="155" t="s">
        <v>8</v>
      </c>
      <c r="C104" s="156"/>
      <c r="D104" s="156"/>
      <c r="E104" s="156"/>
      <c r="F104" s="157"/>
      <c r="G104" s="65" t="s">
        <v>7</v>
      </c>
    </row>
    <row r="105" spans="1:12" x14ac:dyDescent="0.25">
      <c r="A105" s="66" t="s">
        <v>1</v>
      </c>
      <c r="B105" s="158" t="s">
        <v>9</v>
      </c>
      <c r="C105" s="159"/>
      <c r="D105" s="159"/>
      <c r="E105" s="159"/>
      <c r="F105" s="160"/>
      <c r="G105" s="67"/>
    </row>
    <row r="106" spans="1:12" x14ac:dyDescent="0.25">
      <c r="A106" s="66" t="s">
        <v>2</v>
      </c>
      <c r="B106" s="158" t="s">
        <v>93</v>
      </c>
      <c r="C106" s="159"/>
      <c r="D106" s="159"/>
      <c r="E106" s="159"/>
      <c r="F106" s="160"/>
      <c r="G106" s="67"/>
    </row>
    <row r="107" spans="1:12" x14ac:dyDescent="0.25">
      <c r="A107" s="66" t="s">
        <v>3</v>
      </c>
      <c r="B107" s="176" t="s">
        <v>94</v>
      </c>
      <c r="C107" s="159"/>
      <c r="D107" s="159"/>
      <c r="E107" s="159"/>
      <c r="F107" s="160"/>
      <c r="G107" s="67"/>
    </row>
    <row r="108" spans="1:12" x14ac:dyDescent="0.25">
      <c r="A108" s="100" t="s">
        <v>4</v>
      </c>
      <c r="B108" s="176" t="s">
        <v>148</v>
      </c>
      <c r="C108" s="159"/>
      <c r="D108" s="159"/>
      <c r="E108" s="159"/>
      <c r="F108" s="160"/>
      <c r="G108" s="67"/>
    </row>
    <row r="109" spans="1:12" x14ac:dyDescent="0.25">
      <c r="A109" s="161" t="s">
        <v>95</v>
      </c>
      <c r="B109" s="162"/>
      <c r="C109" s="162"/>
      <c r="D109" s="162"/>
      <c r="E109" s="162"/>
      <c r="F109" s="163"/>
      <c r="G109" s="75">
        <f>SUM(G105:G108)</f>
        <v>0</v>
      </c>
    </row>
    <row r="110" spans="1:12" x14ac:dyDescent="0.25">
      <c r="A110" s="15"/>
      <c r="B110" s="70"/>
      <c r="C110" s="70"/>
      <c r="D110" s="70"/>
      <c r="E110" s="70"/>
      <c r="F110" s="70"/>
      <c r="G110" s="71"/>
    </row>
    <row r="111" spans="1:12" x14ac:dyDescent="0.25">
      <c r="A111" s="175" t="s">
        <v>96</v>
      </c>
      <c r="B111" s="175"/>
      <c r="C111" s="175"/>
      <c r="D111" s="175"/>
      <c r="E111" s="175"/>
      <c r="F111" s="175"/>
      <c r="G111" s="175" t="s">
        <v>60</v>
      </c>
      <c r="H111" s="78"/>
    </row>
    <row r="112" spans="1:12" s="1" customFormat="1" x14ac:dyDescent="0.25">
      <c r="A112" s="65">
        <v>6</v>
      </c>
      <c r="B112" s="155" t="s">
        <v>97</v>
      </c>
      <c r="C112" s="156"/>
      <c r="D112" s="157"/>
      <c r="E112" s="177" t="s">
        <v>98</v>
      </c>
      <c r="F112" s="178"/>
      <c r="G112" s="65" t="s">
        <v>7</v>
      </c>
      <c r="H112" s="78"/>
      <c r="L112" s="2"/>
    </row>
    <row r="113" spans="1:12" s="1" customFormat="1" x14ac:dyDescent="0.25">
      <c r="A113" s="66" t="s">
        <v>1</v>
      </c>
      <c r="B113" s="158" t="s">
        <v>30</v>
      </c>
      <c r="C113" s="159"/>
      <c r="D113" s="160"/>
      <c r="E113" s="172"/>
      <c r="F113" s="173"/>
      <c r="G113" s="77">
        <f>E113*(G33+G69+G79+G101+G109)</f>
        <v>0</v>
      </c>
      <c r="H113" s="79"/>
      <c r="L113" s="2"/>
    </row>
    <row r="114" spans="1:12" s="1" customFormat="1" x14ac:dyDescent="0.25">
      <c r="A114" s="66" t="s">
        <v>2</v>
      </c>
      <c r="B114" s="158" t="s">
        <v>11</v>
      </c>
      <c r="C114" s="159"/>
      <c r="D114" s="160"/>
      <c r="E114" s="172"/>
      <c r="F114" s="173"/>
      <c r="G114" s="103">
        <f>E114*(G33+G69+G79+G101+G109+G113)</f>
        <v>0</v>
      </c>
      <c r="H114" s="78"/>
      <c r="I114" s="107"/>
      <c r="L114" s="2"/>
    </row>
    <row r="115" spans="1:12" s="1" customFormat="1" x14ac:dyDescent="0.25">
      <c r="A115" s="66" t="s">
        <v>3</v>
      </c>
      <c r="B115" s="158" t="s">
        <v>31</v>
      </c>
      <c r="C115" s="159"/>
      <c r="D115" s="160"/>
      <c r="E115" s="172"/>
      <c r="F115" s="174"/>
      <c r="G115" s="77"/>
      <c r="H115" s="81"/>
      <c r="L115" s="2"/>
    </row>
    <row r="116" spans="1:12" s="1" customFormat="1" ht="22.5" customHeight="1" x14ac:dyDescent="0.25">
      <c r="A116" s="66"/>
      <c r="B116" s="158" t="s">
        <v>100</v>
      </c>
      <c r="C116" s="159"/>
      <c r="D116" s="160"/>
      <c r="E116" s="172">
        <v>3.6499999999999998E-2</v>
      </c>
      <c r="F116" s="173"/>
      <c r="G116" s="77">
        <f>(G113+G114+G128)*E116/(1-8.65%)</f>
        <v>0</v>
      </c>
      <c r="H116" s="81"/>
      <c r="L116" s="2"/>
    </row>
    <row r="117" spans="1:12" s="1" customFormat="1" x14ac:dyDescent="0.25">
      <c r="A117" s="66"/>
      <c r="B117" s="158" t="s">
        <v>101</v>
      </c>
      <c r="C117" s="159"/>
      <c r="D117" s="160"/>
      <c r="E117" s="172" t="s">
        <v>102</v>
      </c>
      <c r="F117" s="173"/>
      <c r="G117" s="82" t="s">
        <v>102</v>
      </c>
      <c r="L117" s="2"/>
    </row>
    <row r="118" spans="1:12" s="1" customFormat="1" x14ac:dyDescent="0.25">
      <c r="A118" s="66"/>
      <c r="B118" s="158" t="s">
        <v>103</v>
      </c>
      <c r="C118" s="159"/>
      <c r="D118" s="160"/>
      <c r="E118" s="172">
        <v>0.05</v>
      </c>
      <c r="F118" s="174"/>
      <c r="G118" s="77">
        <f>(G113+G114+G128)*E118/(1-8.65%)</f>
        <v>0</v>
      </c>
      <c r="L118" s="2"/>
    </row>
    <row r="119" spans="1:12" s="1" customFormat="1" ht="15" customHeight="1" x14ac:dyDescent="0.25">
      <c r="A119" s="161" t="s">
        <v>104</v>
      </c>
      <c r="B119" s="162"/>
      <c r="C119" s="162"/>
      <c r="D119" s="162"/>
      <c r="E119" s="162"/>
      <c r="F119" s="163"/>
      <c r="G119" s="68">
        <f>SUM(G113:G118)</f>
        <v>0</v>
      </c>
      <c r="L119" s="2"/>
    </row>
    <row r="120" spans="1:12" s="1" customFormat="1" x14ac:dyDescent="0.25">
      <c r="A120" s="25"/>
      <c r="B120" s="26"/>
      <c r="C120" s="26"/>
      <c r="D120" s="26"/>
      <c r="E120" s="26"/>
      <c r="F120" s="26"/>
      <c r="G120" s="27"/>
      <c r="L120" s="2"/>
    </row>
    <row r="121" spans="1:12" s="1" customFormat="1" x14ac:dyDescent="0.25">
      <c r="A121" s="175" t="s">
        <v>105</v>
      </c>
      <c r="B121" s="175"/>
      <c r="C121" s="175"/>
      <c r="D121" s="175"/>
      <c r="E121" s="175"/>
      <c r="F121" s="175"/>
      <c r="G121" s="175" t="s">
        <v>60</v>
      </c>
      <c r="L121" s="2"/>
    </row>
    <row r="122" spans="1:12" s="1" customFormat="1" x14ac:dyDescent="0.25">
      <c r="A122" s="48"/>
      <c r="B122" s="155" t="s">
        <v>106</v>
      </c>
      <c r="C122" s="156"/>
      <c r="D122" s="156"/>
      <c r="E122" s="156"/>
      <c r="F122" s="157"/>
      <c r="G122" s="65" t="s">
        <v>7</v>
      </c>
      <c r="L122" s="2"/>
    </row>
    <row r="123" spans="1:12" s="1" customFormat="1" x14ac:dyDescent="0.25">
      <c r="A123" s="65" t="s">
        <v>1</v>
      </c>
      <c r="B123" s="158" t="s">
        <v>107</v>
      </c>
      <c r="C123" s="159"/>
      <c r="D123" s="159"/>
      <c r="E123" s="159"/>
      <c r="F123" s="160"/>
      <c r="G123" s="83">
        <f>G33</f>
        <v>0</v>
      </c>
      <c r="L123" s="2"/>
    </row>
    <row r="124" spans="1:12" s="1" customFormat="1" x14ac:dyDescent="0.25">
      <c r="A124" s="65" t="s">
        <v>2</v>
      </c>
      <c r="B124" s="158" t="s">
        <v>108</v>
      </c>
      <c r="C124" s="159"/>
      <c r="D124" s="159"/>
      <c r="E124" s="159"/>
      <c r="F124" s="160"/>
      <c r="G124" s="83">
        <f>G69</f>
        <v>0</v>
      </c>
      <c r="L124" s="2"/>
    </row>
    <row r="125" spans="1:12" s="1" customFormat="1" x14ac:dyDescent="0.25">
      <c r="A125" s="65" t="s">
        <v>3</v>
      </c>
      <c r="B125" s="158" t="s">
        <v>109</v>
      </c>
      <c r="C125" s="159"/>
      <c r="D125" s="159"/>
      <c r="E125" s="159"/>
      <c r="F125" s="160"/>
      <c r="G125" s="83">
        <f>G79</f>
        <v>0</v>
      </c>
      <c r="L125" s="2"/>
    </row>
    <row r="126" spans="1:12" s="1" customFormat="1" x14ac:dyDescent="0.25">
      <c r="A126" s="65" t="s">
        <v>4</v>
      </c>
      <c r="B126" s="158" t="s">
        <v>110</v>
      </c>
      <c r="C126" s="159"/>
      <c r="D126" s="159"/>
      <c r="E126" s="159"/>
      <c r="F126" s="160"/>
      <c r="G126" s="83">
        <f>G101</f>
        <v>0</v>
      </c>
      <c r="L126" s="2"/>
    </row>
    <row r="127" spans="1:12" s="1" customFormat="1" x14ac:dyDescent="0.25">
      <c r="A127" s="65" t="s">
        <v>5</v>
      </c>
      <c r="B127" s="158" t="s">
        <v>111</v>
      </c>
      <c r="C127" s="159"/>
      <c r="D127" s="159"/>
      <c r="E127" s="159"/>
      <c r="F127" s="160"/>
      <c r="G127" s="83">
        <f>G109</f>
        <v>0</v>
      </c>
      <c r="L127" s="2"/>
    </row>
    <row r="128" spans="1:12" s="1" customFormat="1" x14ac:dyDescent="0.25">
      <c r="A128" s="155" t="s">
        <v>112</v>
      </c>
      <c r="B128" s="156"/>
      <c r="C128" s="156"/>
      <c r="D128" s="156"/>
      <c r="E128" s="156"/>
      <c r="F128" s="157"/>
      <c r="G128" s="83">
        <f>SUM(G123:G127)</f>
        <v>0</v>
      </c>
      <c r="L128" s="2"/>
    </row>
    <row r="129" spans="1:12" s="1" customFormat="1" x14ac:dyDescent="0.25">
      <c r="A129" s="65" t="s">
        <v>18</v>
      </c>
      <c r="B129" s="158" t="s">
        <v>113</v>
      </c>
      <c r="C129" s="159"/>
      <c r="D129" s="159"/>
      <c r="E129" s="159"/>
      <c r="F129" s="160"/>
      <c r="G129" s="83">
        <f>G119</f>
        <v>0</v>
      </c>
      <c r="L129" s="2"/>
    </row>
    <row r="130" spans="1:12" s="1" customFormat="1" x14ac:dyDescent="0.25">
      <c r="A130" s="161" t="s">
        <v>32</v>
      </c>
      <c r="B130" s="162"/>
      <c r="C130" s="162"/>
      <c r="D130" s="162"/>
      <c r="E130" s="162"/>
      <c r="F130" s="163"/>
      <c r="G130" s="84">
        <f>G128+G129</f>
        <v>0</v>
      </c>
      <c r="H130" s="107"/>
      <c r="L130" s="2"/>
    </row>
    <row r="131" spans="1:12" s="1" customFormat="1" ht="30" customHeight="1" x14ac:dyDescent="0.25">
      <c r="A131" s="164"/>
      <c r="B131" s="164"/>
      <c r="C131" s="164"/>
      <c r="D131" s="164"/>
      <c r="E131" s="164"/>
      <c r="F131" s="164"/>
      <c r="G131" s="164"/>
      <c r="L131" s="2"/>
    </row>
  </sheetData>
  <mergeCells count="129">
    <mergeCell ref="A1:G1"/>
    <mergeCell ref="A3:C3"/>
    <mergeCell ref="D3:G3"/>
    <mergeCell ref="A4:G4"/>
    <mergeCell ref="A5:G5"/>
    <mergeCell ref="A7:D7"/>
    <mergeCell ref="E7:G7"/>
    <mergeCell ref="A12:G12"/>
    <mergeCell ref="A13:C13"/>
    <mergeCell ref="D13:E13"/>
    <mergeCell ref="F13:G13"/>
    <mergeCell ref="A14:C14"/>
    <mergeCell ref="D14:E14"/>
    <mergeCell ref="F14:G14"/>
    <mergeCell ref="A8:D8"/>
    <mergeCell ref="E8:G8"/>
    <mergeCell ref="A9:D9"/>
    <mergeCell ref="E9:G9"/>
    <mergeCell ref="A10:D10"/>
    <mergeCell ref="E10:G10"/>
    <mergeCell ref="A23:F23"/>
    <mergeCell ref="A24:F24"/>
    <mergeCell ref="A26:G26"/>
    <mergeCell ref="B27:F27"/>
    <mergeCell ref="B28:F28"/>
    <mergeCell ref="B29:F29"/>
    <mergeCell ref="A16:G16"/>
    <mergeCell ref="A18:G18"/>
    <mergeCell ref="A19:G19"/>
    <mergeCell ref="A20:F20"/>
    <mergeCell ref="A21:F21"/>
    <mergeCell ref="A22:F22"/>
    <mergeCell ref="B37:F37"/>
    <mergeCell ref="B38:E38"/>
    <mergeCell ref="A40:E40"/>
    <mergeCell ref="A42:G42"/>
    <mergeCell ref="B30:F30"/>
    <mergeCell ref="B31:F31"/>
    <mergeCell ref="B32:F32"/>
    <mergeCell ref="A33:F33"/>
    <mergeCell ref="A35:G35"/>
    <mergeCell ref="A36:G36"/>
    <mergeCell ref="B49:E49"/>
    <mergeCell ref="B50:E50"/>
    <mergeCell ref="B51:E51"/>
    <mergeCell ref="A52:E52"/>
    <mergeCell ref="A54:G54"/>
    <mergeCell ref="B55:F55"/>
    <mergeCell ref="B43:E43"/>
    <mergeCell ref="B44:E44"/>
    <mergeCell ref="B45:E45"/>
    <mergeCell ref="B46:E46"/>
    <mergeCell ref="B47:E47"/>
    <mergeCell ref="B48:E48"/>
    <mergeCell ref="A62:F62"/>
    <mergeCell ref="A64:G64"/>
    <mergeCell ref="B65:F65"/>
    <mergeCell ref="B66:F66"/>
    <mergeCell ref="B67:F67"/>
    <mergeCell ref="B68:F68"/>
    <mergeCell ref="B56:E56"/>
    <mergeCell ref="B57:F57"/>
    <mergeCell ref="B58:F58"/>
    <mergeCell ref="B59:F59"/>
    <mergeCell ref="B60:F60"/>
    <mergeCell ref="B61:F61"/>
    <mergeCell ref="B76:E76"/>
    <mergeCell ref="B77:E77"/>
    <mergeCell ref="B78:E78"/>
    <mergeCell ref="A79:E79"/>
    <mergeCell ref="A81:G81"/>
    <mergeCell ref="A82:G82"/>
    <mergeCell ref="A69:F69"/>
    <mergeCell ref="A71:G71"/>
    <mergeCell ref="B72:F72"/>
    <mergeCell ref="B73:E73"/>
    <mergeCell ref="B74:E74"/>
    <mergeCell ref="B75:E75"/>
    <mergeCell ref="B89:E89"/>
    <mergeCell ref="A90:E90"/>
    <mergeCell ref="A92:G92"/>
    <mergeCell ref="B93:F93"/>
    <mergeCell ref="B94:F94"/>
    <mergeCell ref="A95:F95"/>
    <mergeCell ref="B83:F83"/>
    <mergeCell ref="B84:E84"/>
    <mergeCell ref="B85:E85"/>
    <mergeCell ref="B86:E86"/>
    <mergeCell ref="B87:E87"/>
    <mergeCell ref="B88:E88"/>
    <mergeCell ref="B104:F104"/>
    <mergeCell ref="B105:F105"/>
    <mergeCell ref="B106:F106"/>
    <mergeCell ref="B108:F108"/>
    <mergeCell ref="A109:F109"/>
    <mergeCell ref="A111:G111"/>
    <mergeCell ref="B107:F107"/>
    <mergeCell ref="A97:G97"/>
    <mergeCell ref="B98:F98"/>
    <mergeCell ref="B99:F99"/>
    <mergeCell ref="B100:F100"/>
    <mergeCell ref="A101:F101"/>
    <mergeCell ref="A103:G103"/>
    <mergeCell ref="B115:D115"/>
    <mergeCell ref="E115:F115"/>
    <mergeCell ref="B116:D116"/>
    <mergeCell ref="E116:F116"/>
    <mergeCell ref="B117:D117"/>
    <mergeCell ref="E117:F117"/>
    <mergeCell ref="B112:D112"/>
    <mergeCell ref="E112:F112"/>
    <mergeCell ref="B113:D113"/>
    <mergeCell ref="E113:F113"/>
    <mergeCell ref="B114:D114"/>
    <mergeCell ref="E114:F114"/>
    <mergeCell ref="A130:F130"/>
    <mergeCell ref="A131:G131"/>
    <mergeCell ref="B124:F124"/>
    <mergeCell ref="B125:F125"/>
    <mergeCell ref="B126:F126"/>
    <mergeCell ref="B127:F127"/>
    <mergeCell ref="A128:F128"/>
    <mergeCell ref="B129:F129"/>
    <mergeCell ref="B118:D118"/>
    <mergeCell ref="E118:F118"/>
    <mergeCell ref="A119:F119"/>
    <mergeCell ref="A121:G121"/>
    <mergeCell ref="B122:F122"/>
    <mergeCell ref="B123:F123"/>
  </mergeCells>
  <pageMargins left="0.51181102362204722" right="0.51181102362204722" top="0.78740157480314965" bottom="0.78740157480314965" header="0.31496062992125984" footer="0.31496062992125984"/>
  <pageSetup paperSize="9" scale="86" orientation="portrait" r:id="rId1"/>
  <rowBreaks count="1" manualBreakCount="1">
    <brk id="110" max="6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rgb="FFFF0000"/>
  </sheetPr>
  <dimension ref="A1:L131"/>
  <sheetViews>
    <sheetView zoomScaleNormal="100" workbookViewId="0">
      <selection activeCell="I9" sqref="I9"/>
    </sheetView>
  </sheetViews>
  <sheetFormatPr defaultColWidth="15.28515625" defaultRowHeight="15" x14ac:dyDescent="0.25"/>
  <cols>
    <col min="1" max="1" width="12.140625" style="85" customWidth="1"/>
    <col min="2" max="2" width="15.28515625" style="85"/>
    <col min="3" max="4" width="15.28515625" style="86"/>
    <col min="5" max="5" width="20.28515625" style="86" customWidth="1"/>
    <col min="6" max="6" width="13.5703125" style="87" bestFit="1" customWidth="1"/>
    <col min="7" max="7" width="17" style="86" customWidth="1"/>
    <col min="8" max="8" width="6.85546875" style="1" customWidth="1"/>
    <col min="9" max="10" width="15.28515625" style="1" customWidth="1"/>
    <col min="11" max="11" width="15.28515625" style="1"/>
    <col min="12" max="12" width="15.28515625" style="2"/>
  </cols>
  <sheetData>
    <row r="1" spans="1:7" x14ac:dyDescent="0.25">
      <c r="A1" s="219" t="s">
        <v>35</v>
      </c>
      <c r="B1" s="220"/>
      <c r="C1" s="220"/>
      <c r="D1" s="220"/>
      <c r="E1" s="220"/>
      <c r="F1" s="220"/>
      <c r="G1" s="221"/>
    </row>
    <row r="2" spans="1:7" x14ac:dyDescent="0.25">
      <c r="A2" s="3"/>
      <c r="B2" s="4"/>
      <c r="C2" s="4"/>
      <c r="D2" s="4"/>
      <c r="E2" s="4"/>
      <c r="F2" s="4"/>
      <c r="G2" s="5"/>
    </row>
    <row r="3" spans="1:7" ht="15" customHeight="1" x14ac:dyDescent="0.25">
      <c r="A3" s="222" t="s">
        <v>162</v>
      </c>
      <c r="B3" s="222"/>
      <c r="C3" s="222"/>
      <c r="D3" s="155" t="s">
        <v>165</v>
      </c>
      <c r="E3" s="156"/>
      <c r="F3" s="156"/>
      <c r="G3" s="157"/>
    </row>
    <row r="4" spans="1:7" x14ac:dyDescent="0.25">
      <c r="A4" s="203"/>
      <c r="B4" s="204"/>
      <c r="C4" s="204"/>
      <c r="D4" s="204"/>
      <c r="E4" s="204"/>
      <c r="F4" s="204"/>
      <c r="G4" s="205"/>
    </row>
    <row r="5" spans="1:7" x14ac:dyDescent="0.25">
      <c r="A5" s="214" t="s">
        <v>36</v>
      </c>
      <c r="B5" s="215"/>
      <c r="C5" s="215"/>
      <c r="D5" s="215"/>
      <c r="E5" s="215"/>
      <c r="F5" s="215"/>
      <c r="G5" s="216"/>
    </row>
    <row r="6" spans="1:7" x14ac:dyDescent="0.25">
      <c r="A6" s="8"/>
      <c r="B6" s="9"/>
      <c r="C6" s="10"/>
      <c r="D6" s="10"/>
      <c r="E6" s="10"/>
      <c r="F6" s="10"/>
      <c r="G6" s="11"/>
    </row>
    <row r="7" spans="1:7" x14ac:dyDescent="0.25">
      <c r="A7" s="217" t="s">
        <v>37</v>
      </c>
      <c r="B7" s="182"/>
      <c r="C7" s="182"/>
      <c r="D7" s="183"/>
      <c r="E7" s="223"/>
      <c r="F7" s="156"/>
      <c r="G7" s="157"/>
    </row>
    <row r="8" spans="1:7" x14ac:dyDescent="0.25">
      <c r="A8" s="217" t="s">
        <v>38</v>
      </c>
      <c r="B8" s="182"/>
      <c r="C8" s="182"/>
      <c r="D8" s="183"/>
      <c r="E8" s="155" t="s">
        <v>136</v>
      </c>
      <c r="F8" s="156"/>
      <c r="G8" s="157"/>
    </row>
    <row r="9" spans="1:7" x14ac:dyDescent="0.25">
      <c r="A9" s="217" t="s">
        <v>39</v>
      </c>
      <c r="B9" s="182"/>
      <c r="C9" s="182"/>
      <c r="D9" s="183"/>
      <c r="E9" s="155"/>
      <c r="F9" s="156"/>
      <c r="G9" s="157"/>
    </row>
    <row r="10" spans="1:7" x14ac:dyDescent="0.25">
      <c r="A10" s="217" t="s">
        <v>40</v>
      </c>
      <c r="B10" s="182"/>
      <c r="C10" s="182"/>
      <c r="D10" s="183"/>
      <c r="E10" s="155"/>
      <c r="F10" s="156"/>
      <c r="G10" s="157"/>
    </row>
    <row r="11" spans="1:7" x14ac:dyDescent="0.25">
      <c r="A11" s="12"/>
      <c r="B11" s="13"/>
      <c r="C11" s="13"/>
      <c r="D11" s="13"/>
      <c r="E11" s="13"/>
      <c r="F11" s="13"/>
      <c r="G11" s="14"/>
    </row>
    <row r="12" spans="1:7" x14ac:dyDescent="0.25">
      <c r="A12" s="214" t="s">
        <v>41</v>
      </c>
      <c r="B12" s="215"/>
      <c r="C12" s="215"/>
      <c r="D12" s="215"/>
      <c r="E12" s="215"/>
      <c r="F12" s="215"/>
      <c r="G12" s="216"/>
    </row>
    <row r="13" spans="1:7" x14ac:dyDescent="0.25">
      <c r="A13" s="155" t="s">
        <v>0</v>
      </c>
      <c r="B13" s="156"/>
      <c r="C13" s="157"/>
      <c r="D13" s="155" t="s">
        <v>42</v>
      </c>
      <c r="E13" s="157"/>
      <c r="F13" s="155" t="s">
        <v>43</v>
      </c>
      <c r="G13" s="157"/>
    </row>
    <row r="14" spans="1:7" ht="23.25" customHeight="1" x14ac:dyDescent="0.25">
      <c r="A14" s="224" t="s">
        <v>139</v>
      </c>
      <c r="B14" s="225"/>
      <c r="C14" s="225"/>
      <c r="D14" s="179" t="s">
        <v>44</v>
      </c>
      <c r="E14" s="181"/>
      <c r="F14" s="179">
        <v>3</v>
      </c>
      <c r="G14" s="181"/>
    </row>
    <row r="15" spans="1:7" x14ac:dyDescent="0.25">
      <c r="A15" s="16"/>
      <c r="B15" s="4"/>
      <c r="C15" s="4"/>
      <c r="D15" s="17"/>
      <c r="E15" s="17"/>
      <c r="F15" s="18"/>
      <c r="G15" s="19"/>
    </row>
    <row r="16" spans="1:7" x14ac:dyDescent="0.25">
      <c r="A16" s="214" t="s">
        <v>45</v>
      </c>
      <c r="B16" s="215"/>
      <c r="C16" s="215"/>
      <c r="D16" s="215"/>
      <c r="E16" s="215"/>
      <c r="F16" s="215"/>
      <c r="G16" s="216"/>
    </row>
    <row r="17" spans="1:8" x14ac:dyDescent="0.25">
      <c r="A17" s="6"/>
      <c r="B17" s="7"/>
      <c r="C17" s="20"/>
      <c r="D17" s="20"/>
      <c r="E17" s="20"/>
      <c r="F17" s="20"/>
      <c r="G17" s="21"/>
    </row>
    <row r="18" spans="1:8" x14ac:dyDescent="0.25">
      <c r="A18" s="226" t="s">
        <v>46</v>
      </c>
      <c r="B18" s="226"/>
      <c r="C18" s="226"/>
      <c r="D18" s="226"/>
      <c r="E18" s="226"/>
      <c r="F18" s="226"/>
      <c r="G18" s="226"/>
    </row>
    <row r="19" spans="1:8" x14ac:dyDescent="0.25">
      <c r="A19" s="203" t="s">
        <v>47</v>
      </c>
      <c r="B19" s="204"/>
      <c r="C19" s="204"/>
      <c r="D19" s="204"/>
      <c r="E19" s="204"/>
      <c r="F19" s="204"/>
      <c r="G19" s="205"/>
    </row>
    <row r="20" spans="1:8" x14ac:dyDescent="0.25">
      <c r="A20" s="217" t="s">
        <v>48</v>
      </c>
      <c r="B20" s="182"/>
      <c r="C20" s="182"/>
      <c r="D20" s="182"/>
      <c r="E20" s="182"/>
      <c r="F20" s="183"/>
      <c r="G20" s="22" t="s">
        <v>119</v>
      </c>
    </row>
    <row r="21" spans="1:8" x14ac:dyDescent="0.25">
      <c r="A21" s="217" t="s">
        <v>49</v>
      </c>
      <c r="B21" s="182"/>
      <c r="C21" s="182"/>
      <c r="D21" s="182"/>
      <c r="E21" s="182"/>
      <c r="F21" s="183"/>
      <c r="G21" s="137" t="s">
        <v>121</v>
      </c>
    </row>
    <row r="22" spans="1:8" ht="14.45" customHeight="1" x14ac:dyDescent="0.25">
      <c r="A22" s="217" t="s">
        <v>50</v>
      </c>
      <c r="B22" s="182"/>
      <c r="C22" s="182"/>
      <c r="D22" s="182"/>
      <c r="E22" s="182"/>
      <c r="F22" s="183"/>
      <c r="G22" s="138"/>
    </row>
    <row r="23" spans="1:8" x14ac:dyDescent="0.25">
      <c r="A23" s="217" t="s">
        <v>51</v>
      </c>
      <c r="B23" s="182"/>
      <c r="C23" s="182"/>
      <c r="D23" s="182"/>
      <c r="E23" s="182"/>
      <c r="F23" s="183"/>
      <c r="G23" s="139" t="s">
        <v>120</v>
      </c>
    </row>
    <row r="24" spans="1:8" x14ac:dyDescent="0.25">
      <c r="A24" s="217" t="s">
        <v>52</v>
      </c>
      <c r="B24" s="182"/>
      <c r="C24" s="182"/>
      <c r="D24" s="182"/>
      <c r="E24" s="182"/>
      <c r="F24" s="183"/>
      <c r="G24" s="140"/>
    </row>
    <row r="25" spans="1:8" x14ac:dyDescent="0.25">
      <c r="A25" s="25"/>
      <c r="B25" s="26"/>
      <c r="C25" s="26"/>
      <c r="D25" s="26"/>
      <c r="E25" s="26"/>
      <c r="F25" s="26"/>
      <c r="G25" s="27"/>
    </row>
    <row r="26" spans="1:8" x14ac:dyDescent="0.25">
      <c r="A26" s="214" t="s">
        <v>53</v>
      </c>
      <c r="B26" s="215"/>
      <c r="C26" s="215"/>
      <c r="D26" s="215"/>
      <c r="E26" s="215"/>
      <c r="F26" s="215"/>
      <c r="G26" s="216"/>
    </row>
    <row r="27" spans="1:8" x14ac:dyDescent="0.25">
      <c r="A27" s="28">
        <v>1</v>
      </c>
      <c r="B27" s="203" t="s">
        <v>6</v>
      </c>
      <c r="C27" s="228"/>
      <c r="D27" s="228"/>
      <c r="E27" s="228"/>
      <c r="F27" s="229"/>
      <c r="G27" s="28" t="s">
        <v>7</v>
      </c>
    </row>
    <row r="28" spans="1:8" x14ac:dyDescent="0.25">
      <c r="A28" s="29" t="s">
        <v>1</v>
      </c>
      <c r="B28" s="206" t="s">
        <v>12</v>
      </c>
      <c r="C28" s="166"/>
      <c r="D28" s="166"/>
      <c r="E28" s="166"/>
      <c r="F28" s="167"/>
      <c r="G28" s="30">
        <f>G22</f>
        <v>0</v>
      </c>
      <c r="H28" s="31"/>
    </row>
    <row r="29" spans="1:8" x14ac:dyDescent="0.25">
      <c r="A29" s="88" t="s">
        <v>2</v>
      </c>
      <c r="B29" s="165" t="s">
        <v>13</v>
      </c>
      <c r="C29" s="166"/>
      <c r="D29" s="166"/>
      <c r="E29" s="166"/>
      <c r="F29" s="167"/>
      <c r="G29" s="30">
        <f>G28*30%</f>
        <v>0</v>
      </c>
      <c r="H29" s="31"/>
    </row>
    <row r="30" spans="1:8" x14ac:dyDescent="0.25">
      <c r="A30" s="88" t="s">
        <v>3</v>
      </c>
      <c r="B30" s="165" t="s">
        <v>114</v>
      </c>
      <c r="C30" s="166"/>
      <c r="D30" s="166"/>
      <c r="E30" s="166"/>
      <c r="F30" s="167"/>
      <c r="G30" s="30">
        <v>0</v>
      </c>
      <c r="H30" s="31"/>
    </row>
    <row r="31" spans="1:8" x14ac:dyDescent="0.25">
      <c r="A31" s="88" t="s">
        <v>4</v>
      </c>
      <c r="B31" s="165" t="s">
        <v>115</v>
      </c>
      <c r="C31" s="166"/>
      <c r="D31" s="166"/>
      <c r="E31" s="166"/>
      <c r="F31" s="167"/>
      <c r="G31" s="30">
        <f>G25</f>
        <v>0</v>
      </c>
      <c r="H31" s="31"/>
    </row>
    <row r="32" spans="1:8" x14ac:dyDescent="0.25">
      <c r="A32" s="88" t="s">
        <v>5</v>
      </c>
      <c r="B32" s="165" t="s">
        <v>116</v>
      </c>
      <c r="C32" s="212"/>
      <c r="D32" s="212"/>
      <c r="E32" s="212"/>
      <c r="F32" s="213"/>
      <c r="G32" s="30">
        <v>0</v>
      </c>
      <c r="H32" s="31"/>
    </row>
    <row r="33" spans="1:8" x14ac:dyDescent="0.25">
      <c r="A33" s="207" t="s">
        <v>54</v>
      </c>
      <c r="B33" s="208"/>
      <c r="C33" s="208"/>
      <c r="D33" s="208"/>
      <c r="E33" s="208"/>
      <c r="F33" s="209"/>
      <c r="G33" s="32">
        <f>SUM(G28:G32)</f>
        <v>0</v>
      </c>
      <c r="H33" s="33"/>
    </row>
    <row r="34" spans="1:8" x14ac:dyDescent="0.25">
      <c r="A34" s="34"/>
      <c r="B34" s="35"/>
      <c r="C34" s="36"/>
      <c r="D34" s="36"/>
      <c r="E34" s="36"/>
      <c r="F34" s="36"/>
      <c r="G34" s="37"/>
    </row>
    <row r="35" spans="1:8" x14ac:dyDescent="0.25">
      <c r="A35" s="214" t="s">
        <v>55</v>
      </c>
      <c r="B35" s="215"/>
      <c r="C35" s="215"/>
      <c r="D35" s="215"/>
      <c r="E35" s="215"/>
      <c r="F35" s="215"/>
      <c r="G35" s="216"/>
    </row>
    <row r="36" spans="1:8" x14ac:dyDescent="0.25">
      <c r="A36" s="214" t="s">
        <v>149</v>
      </c>
      <c r="B36" s="215"/>
      <c r="C36" s="215"/>
      <c r="D36" s="215"/>
      <c r="E36" s="215"/>
      <c r="F36" s="215"/>
      <c r="G36" s="216"/>
    </row>
    <row r="37" spans="1:8" x14ac:dyDescent="0.25">
      <c r="A37" s="38" t="s">
        <v>14</v>
      </c>
      <c r="B37" s="203" t="s">
        <v>151</v>
      </c>
      <c r="C37" s="204"/>
      <c r="D37" s="204"/>
      <c r="E37" s="204"/>
      <c r="F37" s="205"/>
      <c r="G37" s="38" t="s">
        <v>7</v>
      </c>
    </row>
    <row r="38" spans="1:8" x14ac:dyDescent="0.25">
      <c r="A38" s="39" t="s">
        <v>1</v>
      </c>
      <c r="B38" s="206" t="s">
        <v>57</v>
      </c>
      <c r="C38" s="166"/>
      <c r="D38" s="166"/>
      <c r="E38" s="167"/>
      <c r="F38" s="40">
        <f>(1/12)</f>
        <v>8.3299999999999999E-2</v>
      </c>
      <c r="G38" s="41">
        <f>F38*G$33</f>
        <v>0</v>
      </c>
      <c r="H38" s="42"/>
    </row>
    <row r="39" spans="1:8" x14ac:dyDescent="0.25">
      <c r="A39" s="39" t="s">
        <v>2</v>
      </c>
      <c r="B39" s="109" t="s">
        <v>150</v>
      </c>
      <c r="C39" s="43"/>
      <c r="D39" s="43"/>
      <c r="E39" s="43"/>
      <c r="F39" s="40">
        <v>3.7699999999999997E-2</v>
      </c>
      <c r="G39" s="41">
        <f>F39*G$33</f>
        <v>0</v>
      </c>
      <c r="H39" s="42"/>
    </row>
    <row r="40" spans="1:8" x14ac:dyDescent="0.25">
      <c r="A40" s="207" t="s">
        <v>58</v>
      </c>
      <c r="B40" s="208"/>
      <c r="C40" s="208"/>
      <c r="D40" s="208"/>
      <c r="E40" s="209"/>
      <c r="F40" s="44">
        <f>SUM(F38:F39)</f>
        <v>0.121</v>
      </c>
      <c r="G40" s="45">
        <f>SUM(G38:G39)</f>
        <v>0</v>
      </c>
      <c r="H40" s="42"/>
    </row>
    <row r="41" spans="1:8" x14ac:dyDescent="0.25">
      <c r="A41" s="8"/>
      <c r="B41" s="9"/>
      <c r="C41" s="46"/>
      <c r="D41" s="46"/>
      <c r="E41" s="46"/>
      <c r="F41" s="46"/>
      <c r="G41" s="47"/>
    </row>
    <row r="42" spans="1:8" x14ac:dyDescent="0.25">
      <c r="A42" s="175" t="s">
        <v>59</v>
      </c>
      <c r="B42" s="175"/>
      <c r="C42" s="175"/>
      <c r="D42" s="175"/>
      <c r="E42" s="175"/>
      <c r="F42" s="175"/>
      <c r="G42" s="175" t="s">
        <v>60</v>
      </c>
    </row>
    <row r="43" spans="1:8" x14ac:dyDescent="0.25">
      <c r="A43" s="48" t="s">
        <v>15</v>
      </c>
      <c r="B43" s="195" t="s">
        <v>61</v>
      </c>
      <c r="C43" s="196"/>
      <c r="D43" s="196"/>
      <c r="E43" s="197"/>
      <c r="F43" s="48" t="s">
        <v>62</v>
      </c>
      <c r="G43" s="48" t="s">
        <v>7</v>
      </c>
    </row>
    <row r="44" spans="1:8" x14ac:dyDescent="0.25">
      <c r="A44" s="49" t="s">
        <v>1</v>
      </c>
      <c r="B44" s="187" t="s">
        <v>16</v>
      </c>
      <c r="C44" s="198"/>
      <c r="D44" s="198"/>
      <c r="E44" s="199"/>
      <c r="F44" s="50">
        <v>0.2</v>
      </c>
      <c r="G44" s="51">
        <f>F44*(G40+G$33)</f>
        <v>0</v>
      </c>
    </row>
    <row r="45" spans="1:8" x14ac:dyDescent="0.25">
      <c r="A45" s="49" t="s">
        <v>2</v>
      </c>
      <c r="B45" s="187" t="s">
        <v>17</v>
      </c>
      <c r="C45" s="198"/>
      <c r="D45" s="198"/>
      <c r="E45" s="199"/>
      <c r="F45" s="50">
        <v>2.5000000000000001E-2</v>
      </c>
      <c r="G45" s="51">
        <f>F45*(G40+G$33)</f>
        <v>0</v>
      </c>
    </row>
    <row r="46" spans="1:8" x14ac:dyDescent="0.25">
      <c r="A46" s="49" t="s">
        <v>3</v>
      </c>
      <c r="B46" s="184" t="s">
        <v>161</v>
      </c>
      <c r="C46" s="185"/>
      <c r="D46" s="185"/>
      <c r="E46" s="186"/>
      <c r="F46" s="52">
        <v>1.4999999999999999E-2</v>
      </c>
      <c r="G46" s="51">
        <f>F46*(G40+G$33)</f>
        <v>0</v>
      </c>
    </row>
    <row r="47" spans="1:8" x14ac:dyDescent="0.25">
      <c r="A47" s="49" t="s">
        <v>4</v>
      </c>
      <c r="B47" s="187" t="s">
        <v>63</v>
      </c>
      <c r="C47" s="185"/>
      <c r="D47" s="185"/>
      <c r="E47" s="186"/>
      <c r="F47" s="50">
        <v>1.4999999999999999E-2</v>
      </c>
      <c r="G47" s="51">
        <f>F47*(G40+G$33)</f>
        <v>0</v>
      </c>
    </row>
    <row r="48" spans="1:8" x14ac:dyDescent="0.25">
      <c r="A48" s="49" t="s">
        <v>5</v>
      </c>
      <c r="B48" s="187" t="s">
        <v>64</v>
      </c>
      <c r="C48" s="185"/>
      <c r="D48" s="185"/>
      <c r="E48" s="186"/>
      <c r="F48" s="50">
        <v>0.01</v>
      </c>
      <c r="G48" s="51">
        <f>F48*(G40+G$33)</f>
        <v>0</v>
      </c>
    </row>
    <row r="49" spans="1:12" x14ac:dyDescent="0.25">
      <c r="A49" s="49" t="s">
        <v>18</v>
      </c>
      <c r="B49" s="187" t="s">
        <v>19</v>
      </c>
      <c r="C49" s="185"/>
      <c r="D49" s="185"/>
      <c r="E49" s="186"/>
      <c r="F49" s="50">
        <v>6.0000000000000001E-3</v>
      </c>
      <c r="G49" s="51">
        <f>F49*(G40+G$33)</f>
        <v>0</v>
      </c>
    </row>
    <row r="50" spans="1:12" x14ac:dyDescent="0.25">
      <c r="A50" s="49" t="s">
        <v>20</v>
      </c>
      <c r="B50" s="187" t="s">
        <v>21</v>
      </c>
      <c r="C50" s="185"/>
      <c r="D50" s="185"/>
      <c r="E50" s="186"/>
      <c r="F50" s="50">
        <v>2E-3</v>
      </c>
      <c r="G50" s="51">
        <f>F50*(G40+G$33)</f>
        <v>0</v>
      </c>
    </row>
    <row r="51" spans="1:12" x14ac:dyDescent="0.25">
      <c r="A51" s="49" t="s">
        <v>22</v>
      </c>
      <c r="B51" s="187" t="s">
        <v>23</v>
      </c>
      <c r="C51" s="185"/>
      <c r="D51" s="185"/>
      <c r="E51" s="186"/>
      <c r="F51" s="50">
        <v>0.08</v>
      </c>
      <c r="G51" s="51">
        <f>F51*(G40+G$33)</f>
        <v>0</v>
      </c>
    </row>
    <row r="52" spans="1:12" x14ac:dyDescent="0.25">
      <c r="A52" s="200" t="s">
        <v>65</v>
      </c>
      <c r="B52" s="201"/>
      <c r="C52" s="201"/>
      <c r="D52" s="201"/>
      <c r="E52" s="202"/>
      <c r="F52" s="53">
        <f>SUM(F44:F51)</f>
        <v>0.35299999999999998</v>
      </c>
      <c r="G52" s="54">
        <f>SUM(G44:G51)</f>
        <v>0</v>
      </c>
    </row>
    <row r="53" spans="1:12" x14ac:dyDescent="0.25">
      <c r="A53" s="55"/>
      <c r="B53" s="56"/>
      <c r="C53" s="56"/>
      <c r="D53" s="56"/>
      <c r="E53" s="56"/>
      <c r="F53" s="56"/>
      <c r="G53" s="57"/>
    </row>
    <row r="54" spans="1:12" x14ac:dyDescent="0.25">
      <c r="A54" s="175" t="s">
        <v>24</v>
      </c>
      <c r="B54" s="175"/>
      <c r="C54" s="175"/>
      <c r="D54" s="175"/>
      <c r="E54" s="175"/>
      <c r="F54" s="175"/>
      <c r="G54" s="175" t="s">
        <v>60</v>
      </c>
    </row>
    <row r="55" spans="1:12" x14ac:dyDescent="0.25">
      <c r="A55" s="38" t="s">
        <v>25</v>
      </c>
      <c r="B55" s="203" t="s">
        <v>66</v>
      </c>
      <c r="C55" s="204"/>
      <c r="D55" s="204"/>
      <c r="E55" s="204"/>
      <c r="F55" s="205"/>
      <c r="G55" s="38" t="s">
        <v>7</v>
      </c>
    </row>
    <row r="56" spans="1:12" ht="15" customHeight="1" x14ac:dyDescent="0.25">
      <c r="A56" s="119" t="s">
        <v>1</v>
      </c>
      <c r="B56" s="242" t="s">
        <v>67</v>
      </c>
      <c r="C56" s="243"/>
      <c r="D56" s="243"/>
      <c r="E56" s="243"/>
      <c r="F56" s="141"/>
      <c r="G56" s="142"/>
      <c r="H56" s="78"/>
    </row>
    <row r="57" spans="1:12" x14ac:dyDescent="0.25">
      <c r="A57" s="89" t="s">
        <v>2</v>
      </c>
      <c r="B57" s="244" t="s">
        <v>117</v>
      </c>
      <c r="C57" s="243"/>
      <c r="D57" s="243"/>
      <c r="E57" s="243"/>
      <c r="F57" s="245"/>
      <c r="G57" s="142"/>
      <c r="H57" s="78"/>
    </row>
    <row r="58" spans="1:12" ht="15" customHeight="1" x14ac:dyDescent="0.25">
      <c r="A58" s="15" t="s">
        <v>3</v>
      </c>
      <c r="B58" s="242" t="s">
        <v>68</v>
      </c>
      <c r="C58" s="243"/>
      <c r="D58" s="243"/>
      <c r="E58" s="243"/>
      <c r="F58" s="245"/>
      <c r="G58" s="143"/>
      <c r="H58" s="144"/>
      <c r="I58" s="61"/>
    </row>
    <row r="59" spans="1:12" ht="15" customHeight="1" x14ac:dyDescent="0.25">
      <c r="A59" s="15" t="s">
        <v>4</v>
      </c>
      <c r="B59" s="242" t="s">
        <v>69</v>
      </c>
      <c r="C59" s="243"/>
      <c r="D59" s="243"/>
      <c r="E59" s="243"/>
      <c r="F59" s="245"/>
      <c r="G59" s="142"/>
      <c r="H59" s="145"/>
      <c r="I59" s="61"/>
    </row>
    <row r="60" spans="1:12" s="1" customFormat="1" x14ac:dyDescent="0.25">
      <c r="A60" s="15" t="s">
        <v>5</v>
      </c>
      <c r="B60" s="239" t="s">
        <v>70</v>
      </c>
      <c r="C60" s="233"/>
      <c r="D60" s="233"/>
      <c r="E60" s="233"/>
      <c r="F60" s="234"/>
      <c r="G60" s="142"/>
      <c r="H60" s="145"/>
      <c r="I60" s="61"/>
      <c r="L60" s="2"/>
    </row>
    <row r="61" spans="1:12" s="1" customFormat="1" x14ac:dyDescent="0.25">
      <c r="A61" s="15" t="s">
        <v>18</v>
      </c>
      <c r="B61" s="232" t="s">
        <v>118</v>
      </c>
      <c r="C61" s="233"/>
      <c r="D61" s="233"/>
      <c r="E61" s="233"/>
      <c r="F61" s="234"/>
      <c r="G61" s="142"/>
      <c r="H61" s="145"/>
      <c r="I61" s="61"/>
      <c r="L61" s="2"/>
    </row>
    <row r="62" spans="1:12" s="1" customFormat="1" x14ac:dyDescent="0.25">
      <c r="A62" s="161" t="s">
        <v>71</v>
      </c>
      <c r="B62" s="162"/>
      <c r="C62" s="162"/>
      <c r="D62" s="162"/>
      <c r="E62" s="162"/>
      <c r="F62" s="163"/>
      <c r="G62" s="54">
        <f>SUM(G56:G61)</f>
        <v>0</v>
      </c>
      <c r="H62" s="146"/>
      <c r="L62" s="2"/>
    </row>
    <row r="63" spans="1:12" s="1" customFormat="1" x14ac:dyDescent="0.25">
      <c r="A63" s="62"/>
      <c r="B63" s="63"/>
      <c r="C63" s="63"/>
      <c r="D63" s="63"/>
      <c r="E63" s="63"/>
      <c r="F63" s="63"/>
      <c r="G63" s="64"/>
      <c r="L63" s="2"/>
    </row>
    <row r="64" spans="1:12" s="1" customFormat="1" x14ac:dyDescent="0.25">
      <c r="A64" s="175" t="s">
        <v>72</v>
      </c>
      <c r="B64" s="175"/>
      <c r="C64" s="175"/>
      <c r="D64" s="175"/>
      <c r="E64" s="175"/>
      <c r="F64" s="175"/>
      <c r="G64" s="175" t="s">
        <v>60</v>
      </c>
      <c r="L64" s="2"/>
    </row>
    <row r="65" spans="1:12" s="1" customFormat="1" x14ac:dyDescent="0.25">
      <c r="A65" s="65">
        <v>2</v>
      </c>
      <c r="B65" s="155" t="s">
        <v>73</v>
      </c>
      <c r="C65" s="156"/>
      <c r="D65" s="156"/>
      <c r="E65" s="156"/>
      <c r="F65" s="157"/>
      <c r="G65" s="65" t="s">
        <v>7</v>
      </c>
      <c r="L65" s="2"/>
    </row>
    <row r="66" spans="1:12" s="1" customFormat="1" ht="15" customHeight="1" x14ac:dyDescent="0.25">
      <c r="A66" s="66" t="s">
        <v>14</v>
      </c>
      <c r="B66" s="158" t="s">
        <v>56</v>
      </c>
      <c r="C66" s="159"/>
      <c r="D66" s="159"/>
      <c r="E66" s="159"/>
      <c r="F66" s="160"/>
      <c r="G66" s="67">
        <f>G40</f>
        <v>0</v>
      </c>
      <c r="L66" s="2"/>
    </row>
    <row r="67" spans="1:12" s="1" customFormat="1" ht="15" customHeight="1" x14ac:dyDescent="0.25">
      <c r="A67" s="66" t="s">
        <v>15</v>
      </c>
      <c r="B67" s="158" t="s">
        <v>61</v>
      </c>
      <c r="C67" s="159"/>
      <c r="D67" s="159"/>
      <c r="E67" s="159"/>
      <c r="F67" s="160"/>
      <c r="G67" s="67">
        <f>G52</f>
        <v>0</v>
      </c>
      <c r="L67" s="2"/>
    </row>
    <row r="68" spans="1:12" s="1" customFormat="1" ht="15" customHeight="1" x14ac:dyDescent="0.25">
      <c r="A68" s="66" t="s">
        <v>25</v>
      </c>
      <c r="B68" s="158" t="s">
        <v>74</v>
      </c>
      <c r="C68" s="159"/>
      <c r="D68" s="159"/>
      <c r="E68" s="159"/>
      <c r="F68" s="160"/>
      <c r="G68" s="67">
        <f>G62</f>
        <v>0</v>
      </c>
      <c r="L68" s="2"/>
    </row>
    <row r="69" spans="1:12" s="1" customFormat="1" x14ac:dyDescent="0.25">
      <c r="A69" s="161" t="s">
        <v>75</v>
      </c>
      <c r="B69" s="162"/>
      <c r="C69" s="162"/>
      <c r="D69" s="162"/>
      <c r="E69" s="162"/>
      <c r="F69" s="163"/>
      <c r="G69" s="68">
        <f>SUM(G66:G68)</f>
        <v>0</v>
      </c>
      <c r="L69" s="2"/>
    </row>
    <row r="70" spans="1:12" s="1" customFormat="1" x14ac:dyDescent="0.25">
      <c r="A70" s="69"/>
      <c r="B70" s="70"/>
      <c r="C70" s="70"/>
      <c r="D70" s="70"/>
      <c r="E70" s="70"/>
      <c r="F70" s="70"/>
      <c r="G70" s="71"/>
      <c r="L70" s="2"/>
    </row>
    <row r="71" spans="1:12" s="1" customFormat="1" x14ac:dyDescent="0.25">
      <c r="A71" s="175" t="s">
        <v>76</v>
      </c>
      <c r="B71" s="175"/>
      <c r="C71" s="175"/>
      <c r="D71" s="175"/>
      <c r="E71" s="175"/>
      <c r="F71" s="175"/>
      <c r="G71" s="175" t="s">
        <v>60</v>
      </c>
      <c r="L71" s="2"/>
    </row>
    <row r="72" spans="1:12" s="1" customFormat="1" x14ac:dyDescent="0.25">
      <c r="A72" s="65">
        <v>3</v>
      </c>
      <c r="B72" s="155" t="s">
        <v>26</v>
      </c>
      <c r="C72" s="156"/>
      <c r="D72" s="156"/>
      <c r="E72" s="156"/>
      <c r="F72" s="157"/>
      <c r="G72" s="65" t="s">
        <v>7</v>
      </c>
      <c r="L72" s="2"/>
    </row>
    <row r="73" spans="1:12" s="1" customFormat="1" ht="15" customHeight="1" x14ac:dyDescent="0.25">
      <c r="A73" s="147" t="s">
        <v>1</v>
      </c>
      <c r="B73" s="238" t="s">
        <v>27</v>
      </c>
      <c r="C73" s="236"/>
      <c r="D73" s="236"/>
      <c r="E73" s="237"/>
      <c r="F73" s="148">
        <v>8.0000000000000004E-4</v>
      </c>
      <c r="G73" s="149">
        <f t="shared" ref="G73:G78" si="0">F73*G$33</f>
        <v>0</v>
      </c>
      <c r="H73" s="73"/>
      <c r="L73" s="2"/>
    </row>
    <row r="74" spans="1:12" s="1" customFormat="1" ht="15" customHeight="1" x14ac:dyDescent="0.25">
      <c r="A74" s="147" t="s">
        <v>2</v>
      </c>
      <c r="B74" s="239" t="s">
        <v>28</v>
      </c>
      <c r="C74" s="233"/>
      <c r="D74" s="233"/>
      <c r="E74" s="234"/>
      <c r="F74" s="148">
        <v>1E-4</v>
      </c>
      <c r="G74" s="149">
        <f t="shared" si="0"/>
        <v>0</v>
      </c>
      <c r="H74" s="73"/>
      <c r="L74" s="2"/>
    </row>
    <row r="75" spans="1:12" s="1" customFormat="1" ht="15" customHeight="1" x14ac:dyDescent="0.25">
      <c r="A75" s="150" t="s">
        <v>3</v>
      </c>
      <c r="B75" s="235" t="s">
        <v>77</v>
      </c>
      <c r="C75" s="240"/>
      <c r="D75" s="240"/>
      <c r="E75" s="241"/>
      <c r="F75" s="151">
        <v>0.04</v>
      </c>
      <c r="G75" s="152">
        <f t="shared" si="0"/>
        <v>0</v>
      </c>
      <c r="H75" s="73"/>
      <c r="L75" s="2"/>
    </row>
    <row r="76" spans="1:12" s="1" customFormat="1" ht="15" customHeight="1" x14ac:dyDescent="0.25">
      <c r="A76" s="147" t="s">
        <v>4</v>
      </c>
      <c r="B76" s="235" t="s">
        <v>29</v>
      </c>
      <c r="C76" s="236"/>
      <c r="D76" s="236"/>
      <c r="E76" s="237"/>
      <c r="F76" s="148">
        <v>1.0500000000000001E-2</v>
      </c>
      <c r="G76" s="149">
        <f t="shared" si="0"/>
        <v>0</v>
      </c>
      <c r="H76" s="73"/>
      <c r="L76" s="2"/>
    </row>
    <row r="77" spans="1:12" s="1" customFormat="1" ht="15" customHeight="1" x14ac:dyDescent="0.25">
      <c r="A77" s="147" t="s">
        <v>5</v>
      </c>
      <c r="B77" s="238" t="s">
        <v>78</v>
      </c>
      <c r="C77" s="236"/>
      <c r="D77" s="236"/>
      <c r="E77" s="237"/>
      <c r="F77" s="148">
        <v>3.8999999999999998E-3</v>
      </c>
      <c r="G77" s="149">
        <f t="shared" si="0"/>
        <v>0</v>
      </c>
      <c r="H77" s="73"/>
      <c r="L77" s="2"/>
    </row>
    <row r="78" spans="1:12" s="1" customFormat="1" ht="15" customHeight="1" x14ac:dyDescent="0.25">
      <c r="A78" s="147" t="s">
        <v>18</v>
      </c>
      <c r="B78" s="239" t="s">
        <v>79</v>
      </c>
      <c r="C78" s="233"/>
      <c r="D78" s="233"/>
      <c r="E78" s="234"/>
      <c r="F78" s="148">
        <v>0</v>
      </c>
      <c r="G78" s="149">
        <f t="shared" si="0"/>
        <v>0</v>
      </c>
      <c r="H78" s="73"/>
      <c r="L78" s="2"/>
    </row>
    <row r="79" spans="1:12" ht="15" customHeight="1" x14ac:dyDescent="0.25">
      <c r="A79" s="161" t="s">
        <v>80</v>
      </c>
      <c r="B79" s="162"/>
      <c r="C79" s="162"/>
      <c r="D79" s="162"/>
      <c r="E79" s="163"/>
      <c r="F79" s="74">
        <f>SUM(F73:F78)</f>
        <v>5.5300000000000002E-2</v>
      </c>
      <c r="G79" s="75">
        <f>SUM(G73:G78)</f>
        <v>0</v>
      </c>
      <c r="H79" s="76"/>
    </row>
    <row r="80" spans="1:12" x14ac:dyDescent="0.25">
      <c r="A80" s="25"/>
      <c r="B80" s="26"/>
      <c r="C80" s="26"/>
      <c r="D80" s="26"/>
      <c r="E80" s="26"/>
      <c r="F80" s="26"/>
      <c r="G80" s="27"/>
    </row>
    <row r="81" spans="1:12" x14ac:dyDescent="0.25">
      <c r="A81" s="175" t="s">
        <v>81</v>
      </c>
      <c r="B81" s="175"/>
      <c r="C81" s="175"/>
      <c r="D81" s="175"/>
      <c r="E81" s="175"/>
      <c r="F81" s="175"/>
      <c r="G81" s="175" t="s">
        <v>60</v>
      </c>
    </row>
    <row r="82" spans="1:12" x14ac:dyDescent="0.25">
      <c r="A82" s="175" t="s">
        <v>82</v>
      </c>
      <c r="B82" s="175"/>
      <c r="C82" s="175"/>
      <c r="D82" s="175"/>
      <c r="E82" s="175"/>
      <c r="F82" s="175"/>
      <c r="G82" s="175" t="s">
        <v>60</v>
      </c>
    </row>
    <row r="83" spans="1:12" x14ac:dyDescent="0.25">
      <c r="A83" s="65" t="s">
        <v>83</v>
      </c>
      <c r="B83" s="155" t="s">
        <v>84</v>
      </c>
      <c r="C83" s="156"/>
      <c r="D83" s="156"/>
      <c r="E83" s="156"/>
      <c r="F83" s="157"/>
      <c r="G83" s="65" t="s">
        <v>7</v>
      </c>
    </row>
    <row r="84" spans="1:12" ht="15" customHeight="1" x14ac:dyDescent="0.25">
      <c r="A84" s="66" t="s">
        <v>1</v>
      </c>
      <c r="B84" s="184" t="s">
        <v>154</v>
      </c>
      <c r="C84" s="185"/>
      <c r="D84" s="185"/>
      <c r="E84" s="186"/>
      <c r="F84" s="72">
        <v>8.3299999999999999E-2</v>
      </c>
      <c r="G84" s="77">
        <f t="shared" ref="G84:G89" si="1">F84*G$33</f>
        <v>0</v>
      </c>
      <c r="H84" s="73"/>
    </row>
    <row r="85" spans="1:12" ht="15" customHeight="1" x14ac:dyDescent="0.25">
      <c r="A85" s="147" t="s">
        <v>2</v>
      </c>
      <c r="B85" s="232" t="s">
        <v>84</v>
      </c>
      <c r="C85" s="233"/>
      <c r="D85" s="233"/>
      <c r="E85" s="234"/>
      <c r="F85" s="151">
        <v>8.2000000000000007E-3</v>
      </c>
      <c r="G85" s="153">
        <f t="shared" si="1"/>
        <v>0</v>
      </c>
      <c r="H85" s="73"/>
    </row>
    <row r="86" spans="1:12" ht="15" customHeight="1" x14ac:dyDescent="0.25">
      <c r="A86" s="147" t="s">
        <v>3</v>
      </c>
      <c r="B86" s="232" t="s">
        <v>155</v>
      </c>
      <c r="C86" s="233"/>
      <c r="D86" s="233"/>
      <c r="E86" s="234"/>
      <c r="F86" s="154">
        <v>1E-4</v>
      </c>
      <c r="G86" s="153">
        <f t="shared" si="1"/>
        <v>0</v>
      </c>
      <c r="H86" s="73"/>
    </row>
    <row r="87" spans="1:12" ht="15" customHeight="1" x14ac:dyDescent="0.25">
      <c r="A87" s="147" t="s">
        <v>4</v>
      </c>
      <c r="B87" s="232" t="s">
        <v>156</v>
      </c>
      <c r="C87" s="233"/>
      <c r="D87" s="233"/>
      <c r="E87" s="234"/>
      <c r="F87" s="154">
        <v>2.9999999999999997E-4</v>
      </c>
      <c r="G87" s="153">
        <f t="shared" si="1"/>
        <v>0</v>
      </c>
      <c r="H87" s="73"/>
    </row>
    <row r="88" spans="1:12" ht="15" customHeight="1" x14ac:dyDescent="0.25">
      <c r="A88" s="147" t="s">
        <v>5</v>
      </c>
      <c r="B88" s="232" t="s">
        <v>157</v>
      </c>
      <c r="C88" s="233"/>
      <c r="D88" s="233"/>
      <c r="E88" s="234"/>
      <c r="F88" s="154">
        <v>2.0000000000000001E-4</v>
      </c>
      <c r="G88" s="153">
        <f t="shared" si="1"/>
        <v>0</v>
      </c>
      <c r="H88" s="73"/>
      <c r="I88" s="76"/>
    </row>
    <row r="89" spans="1:12" ht="15" customHeight="1" x14ac:dyDescent="0.25">
      <c r="A89" s="66" t="s">
        <v>18</v>
      </c>
      <c r="B89" s="176" t="s">
        <v>158</v>
      </c>
      <c r="C89" s="159"/>
      <c r="D89" s="159"/>
      <c r="E89" s="160"/>
      <c r="F89" s="72">
        <v>0</v>
      </c>
      <c r="G89" s="77">
        <f t="shared" si="1"/>
        <v>0</v>
      </c>
      <c r="H89" s="73"/>
      <c r="I89" s="76"/>
      <c r="J89" s="76"/>
    </row>
    <row r="90" spans="1:12" ht="15" customHeight="1" x14ac:dyDescent="0.25">
      <c r="A90" s="161" t="s">
        <v>85</v>
      </c>
      <c r="B90" s="162"/>
      <c r="C90" s="162"/>
      <c r="D90" s="162"/>
      <c r="E90" s="163"/>
      <c r="F90" s="74">
        <f>SUM(F84:F89)</f>
        <v>9.2100000000000001E-2</v>
      </c>
      <c r="G90" s="75">
        <f>SUM(G84:G89)</f>
        <v>0</v>
      </c>
    </row>
    <row r="91" spans="1:12" x14ac:dyDescent="0.25">
      <c r="A91" s="25"/>
      <c r="B91" s="26"/>
      <c r="C91" s="26"/>
      <c r="D91" s="26"/>
      <c r="E91" s="26"/>
      <c r="F91" s="26"/>
      <c r="G91" s="27"/>
      <c r="L91" s="1"/>
    </row>
    <row r="92" spans="1:12" x14ac:dyDescent="0.25">
      <c r="A92" s="175" t="s">
        <v>86</v>
      </c>
      <c r="B92" s="175"/>
      <c r="C92" s="175"/>
      <c r="D92" s="175"/>
      <c r="E92" s="175"/>
      <c r="F92" s="175"/>
      <c r="G92" s="175" t="s">
        <v>60</v>
      </c>
      <c r="L92" s="1"/>
    </row>
    <row r="93" spans="1:12" x14ac:dyDescent="0.25">
      <c r="A93" s="65" t="s">
        <v>87</v>
      </c>
      <c r="B93" s="155" t="s">
        <v>34</v>
      </c>
      <c r="C93" s="156"/>
      <c r="D93" s="156"/>
      <c r="E93" s="156"/>
      <c r="F93" s="157"/>
      <c r="G93" s="65" t="s">
        <v>7</v>
      </c>
      <c r="I93" s="33"/>
      <c r="J93" s="33"/>
      <c r="L93" s="1"/>
    </row>
    <row r="94" spans="1:12" ht="15" customHeight="1" x14ac:dyDescent="0.25">
      <c r="A94" s="66" t="s">
        <v>1</v>
      </c>
      <c r="B94" s="231" t="s">
        <v>88</v>
      </c>
      <c r="C94" s="180"/>
      <c r="D94" s="180"/>
      <c r="E94" s="180"/>
      <c r="F94" s="181"/>
      <c r="G94" s="77">
        <v>0</v>
      </c>
      <c r="H94" s="33"/>
      <c r="I94" s="33"/>
      <c r="J94" s="33"/>
      <c r="L94" s="1"/>
    </row>
    <row r="95" spans="1:12" x14ac:dyDescent="0.25">
      <c r="A95" s="161" t="s">
        <v>89</v>
      </c>
      <c r="B95" s="162"/>
      <c r="C95" s="162"/>
      <c r="D95" s="162"/>
      <c r="E95" s="162"/>
      <c r="F95" s="163"/>
      <c r="G95" s="75">
        <f>G94</f>
        <v>0</v>
      </c>
      <c r="I95" s="33"/>
      <c r="J95" s="33"/>
      <c r="L95" s="1"/>
    </row>
    <row r="96" spans="1:12" x14ac:dyDescent="0.25">
      <c r="A96" s="15"/>
      <c r="B96" s="70"/>
      <c r="C96" s="70"/>
      <c r="D96" s="70"/>
      <c r="E96" s="70"/>
      <c r="F96" s="70"/>
      <c r="G96" s="71"/>
      <c r="L96" s="1"/>
    </row>
    <row r="97" spans="1:12" x14ac:dyDescent="0.25">
      <c r="A97" s="175" t="s">
        <v>90</v>
      </c>
      <c r="B97" s="175"/>
      <c r="C97" s="175"/>
      <c r="D97" s="175"/>
      <c r="E97" s="175"/>
      <c r="F97" s="175"/>
      <c r="G97" s="175" t="s">
        <v>60</v>
      </c>
      <c r="L97" s="1"/>
    </row>
    <row r="98" spans="1:12" x14ac:dyDescent="0.25">
      <c r="A98" s="65">
        <v>4</v>
      </c>
      <c r="B98" s="155" t="s">
        <v>33</v>
      </c>
      <c r="C98" s="156"/>
      <c r="D98" s="156"/>
      <c r="E98" s="156"/>
      <c r="F98" s="157"/>
      <c r="G98" s="65" t="s">
        <v>7</v>
      </c>
      <c r="L98" s="1"/>
    </row>
    <row r="99" spans="1:12" x14ac:dyDescent="0.25">
      <c r="A99" s="66" t="s">
        <v>83</v>
      </c>
      <c r="B99" s="158" t="s">
        <v>10</v>
      </c>
      <c r="C99" s="182"/>
      <c r="D99" s="182"/>
      <c r="E99" s="182"/>
      <c r="F99" s="183"/>
      <c r="G99" s="77">
        <f>G90</f>
        <v>0</v>
      </c>
    </row>
    <row r="100" spans="1:12" x14ac:dyDescent="0.25">
      <c r="A100" s="66" t="s">
        <v>87</v>
      </c>
      <c r="B100" s="158" t="s">
        <v>34</v>
      </c>
      <c r="C100" s="159"/>
      <c r="D100" s="159"/>
      <c r="E100" s="159"/>
      <c r="F100" s="160"/>
      <c r="G100" s="77">
        <f>G94</f>
        <v>0</v>
      </c>
    </row>
    <row r="101" spans="1:12" x14ac:dyDescent="0.25">
      <c r="A101" s="161" t="s">
        <v>91</v>
      </c>
      <c r="B101" s="162"/>
      <c r="C101" s="162"/>
      <c r="D101" s="162"/>
      <c r="E101" s="162"/>
      <c r="F101" s="163"/>
      <c r="G101" s="75">
        <f>SUM(G99:G100)</f>
        <v>0</v>
      </c>
    </row>
    <row r="102" spans="1:12" x14ac:dyDescent="0.25">
      <c r="A102" s="62"/>
      <c r="B102" s="63"/>
      <c r="C102" s="63"/>
      <c r="D102" s="63"/>
      <c r="E102" s="63"/>
      <c r="F102" s="63"/>
      <c r="G102" s="64"/>
    </row>
    <row r="103" spans="1:12" x14ac:dyDescent="0.25">
      <c r="A103" s="175" t="s">
        <v>92</v>
      </c>
      <c r="B103" s="175"/>
      <c r="C103" s="175"/>
      <c r="D103" s="175"/>
      <c r="E103" s="175"/>
      <c r="F103" s="175"/>
      <c r="G103" s="175" t="s">
        <v>60</v>
      </c>
    </row>
    <row r="104" spans="1:12" x14ac:dyDescent="0.25">
      <c r="A104" s="65">
        <v>5</v>
      </c>
      <c r="B104" s="155" t="s">
        <v>8</v>
      </c>
      <c r="C104" s="156"/>
      <c r="D104" s="156"/>
      <c r="E104" s="156"/>
      <c r="F104" s="157"/>
      <c r="G104" s="65" t="s">
        <v>7</v>
      </c>
    </row>
    <row r="105" spans="1:12" x14ac:dyDescent="0.25">
      <c r="A105" s="66" t="s">
        <v>1</v>
      </c>
      <c r="B105" s="158" t="s">
        <v>9</v>
      </c>
      <c r="C105" s="159"/>
      <c r="D105" s="159"/>
      <c r="E105" s="159"/>
      <c r="F105" s="160"/>
      <c r="G105" s="67"/>
    </row>
    <row r="106" spans="1:12" x14ac:dyDescent="0.25">
      <c r="A106" s="66" t="s">
        <v>2</v>
      </c>
      <c r="B106" s="158" t="s">
        <v>93</v>
      </c>
      <c r="C106" s="159"/>
      <c r="D106" s="159"/>
      <c r="E106" s="159"/>
      <c r="F106" s="160"/>
      <c r="G106" s="67"/>
    </row>
    <row r="107" spans="1:12" x14ac:dyDescent="0.25">
      <c r="A107" s="66" t="s">
        <v>3</v>
      </c>
      <c r="B107" s="158" t="s">
        <v>94</v>
      </c>
      <c r="C107" s="159"/>
      <c r="D107" s="159"/>
      <c r="E107" s="159"/>
      <c r="F107" s="160"/>
      <c r="G107" s="67"/>
    </row>
    <row r="108" spans="1:12" x14ac:dyDescent="0.25">
      <c r="A108" s="100" t="s">
        <v>4</v>
      </c>
      <c r="B108" s="176" t="s">
        <v>148</v>
      </c>
      <c r="C108" s="159"/>
      <c r="D108" s="159"/>
      <c r="E108" s="159"/>
      <c r="F108" s="160"/>
      <c r="G108" s="67"/>
    </row>
    <row r="109" spans="1:12" x14ac:dyDescent="0.25">
      <c r="A109" s="161" t="s">
        <v>95</v>
      </c>
      <c r="B109" s="162"/>
      <c r="C109" s="162"/>
      <c r="D109" s="162"/>
      <c r="E109" s="162"/>
      <c r="F109" s="163"/>
      <c r="G109" s="75">
        <f>SUM(G105:G108)</f>
        <v>0</v>
      </c>
    </row>
    <row r="110" spans="1:12" x14ac:dyDescent="0.25">
      <c r="A110" s="15"/>
      <c r="B110" s="70"/>
      <c r="C110" s="70"/>
      <c r="D110" s="70"/>
      <c r="E110" s="70"/>
      <c r="F110" s="70"/>
      <c r="G110" s="71"/>
    </row>
    <row r="111" spans="1:12" x14ac:dyDescent="0.25">
      <c r="A111" s="175" t="s">
        <v>96</v>
      </c>
      <c r="B111" s="175"/>
      <c r="C111" s="175"/>
      <c r="D111" s="175"/>
      <c r="E111" s="175"/>
      <c r="F111" s="175"/>
      <c r="G111" s="175" t="s">
        <v>60</v>
      </c>
      <c r="H111" s="78"/>
    </row>
    <row r="112" spans="1:12" s="1" customFormat="1" x14ac:dyDescent="0.25">
      <c r="A112" s="65">
        <v>6</v>
      </c>
      <c r="B112" s="155" t="s">
        <v>97</v>
      </c>
      <c r="C112" s="156"/>
      <c r="D112" s="157"/>
      <c r="E112" s="177" t="s">
        <v>98</v>
      </c>
      <c r="F112" s="178"/>
      <c r="G112" s="65" t="s">
        <v>7</v>
      </c>
      <c r="H112" s="78"/>
      <c r="L112" s="2"/>
    </row>
    <row r="113" spans="1:12" s="1" customFormat="1" x14ac:dyDescent="0.25">
      <c r="A113" s="66" t="s">
        <v>1</v>
      </c>
      <c r="B113" s="158" t="s">
        <v>30</v>
      </c>
      <c r="C113" s="159"/>
      <c r="D113" s="160"/>
      <c r="E113" s="172"/>
      <c r="F113" s="173"/>
      <c r="G113" s="77">
        <f>E113*(G33+G69+G79+G101+G109)</f>
        <v>0</v>
      </c>
      <c r="H113" s="79"/>
      <c r="L113" s="2"/>
    </row>
    <row r="114" spans="1:12" s="1" customFormat="1" x14ac:dyDescent="0.25">
      <c r="A114" s="66" t="s">
        <v>2</v>
      </c>
      <c r="B114" s="158" t="s">
        <v>11</v>
      </c>
      <c r="C114" s="159"/>
      <c r="D114" s="160"/>
      <c r="E114" s="172"/>
      <c r="F114" s="173"/>
      <c r="G114" s="80">
        <f>E114*(G33+G69+G79+G101+G109+G113)</f>
        <v>0</v>
      </c>
      <c r="H114" s="78"/>
      <c r="I114" s="107"/>
      <c r="L114" s="2"/>
    </row>
    <row r="115" spans="1:12" s="1" customFormat="1" x14ac:dyDescent="0.25">
      <c r="A115" s="66" t="s">
        <v>3</v>
      </c>
      <c r="B115" s="158" t="s">
        <v>31</v>
      </c>
      <c r="C115" s="159"/>
      <c r="D115" s="160"/>
      <c r="E115" s="172"/>
      <c r="F115" s="174"/>
      <c r="G115" s="77"/>
      <c r="H115" s="81"/>
      <c r="L115" s="2"/>
    </row>
    <row r="116" spans="1:12" s="1" customFormat="1" ht="22.5" customHeight="1" x14ac:dyDescent="0.25">
      <c r="A116" s="66"/>
      <c r="B116" s="158" t="s">
        <v>100</v>
      </c>
      <c r="C116" s="159"/>
      <c r="D116" s="160"/>
      <c r="E116" s="172">
        <v>3.6499999999999998E-2</v>
      </c>
      <c r="F116" s="173"/>
      <c r="G116" s="77">
        <f>(G113+G114+G128)*E116/(1-8.65%)</f>
        <v>0</v>
      </c>
      <c r="H116" s="81"/>
      <c r="L116" s="2"/>
    </row>
    <row r="117" spans="1:12" s="1" customFormat="1" x14ac:dyDescent="0.25">
      <c r="A117" s="66"/>
      <c r="B117" s="158" t="s">
        <v>101</v>
      </c>
      <c r="C117" s="159"/>
      <c r="D117" s="160"/>
      <c r="E117" s="172" t="s">
        <v>102</v>
      </c>
      <c r="F117" s="173"/>
      <c r="G117" s="82" t="s">
        <v>102</v>
      </c>
      <c r="L117" s="2"/>
    </row>
    <row r="118" spans="1:12" s="1" customFormat="1" x14ac:dyDescent="0.25">
      <c r="A118" s="66"/>
      <c r="B118" s="158" t="s">
        <v>103</v>
      </c>
      <c r="C118" s="159"/>
      <c r="D118" s="160"/>
      <c r="E118" s="172">
        <v>0.05</v>
      </c>
      <c r="F118" s="174"/>
      <c r="G118" s="77">
        <f>(G113+G114+G128)*E118/(1-8.65%)</f>
        <v>0</v>
      </c>
      <c r="L118" s="2"/>
    </row>
    <row r="119" spans="1:12" s="1" customFormat="1" ht="15" customHeight="1" x14ac:dyDescent="0.25">
      <c r="A119" s="161" t="s">
        <v>104</v>
      </c>
      <c r="B119" s="162"/>
      <c r="C119" s="162"/>
      <c r="D119" s="162"/>
      <c r="E119" s="162"/>
      <c r="F119" s="163"/>
      <c r="G119" s="68">
        <f>SUM(G113:G118)</f>
        <v>0</v>
      </c>
      <c r="L119" s="2"/>
    </row>
    <row r="120" spans="1:12" s="1" customFormat="1" x14ac:dyDescent="0.25">
      <c r="A120" s="25"/>
      <c r="B120" s="26"/>
      <c r="C120" s="26"/>
      <c r="D120" s="26"/>
      <c r="E120" s="26"/>
      <c r="F120" s="26"/>
      <c r="G120" s="27"/>
      <c r="L120" s="2"/>
    </row>
    <row r="121" spans="1:12" s="1" customFormat="1" x14ac:dyDescent="0.25">
      <c r="A121" s="175" t="s">
        <v>105</v>
      </c>
      <c r="B121" s="175"/>
      <c r="C121" s="175"/>
      <c r="D121" s="175"/>
      <c r="E121" s="175"/>
      <c r="F121" s="175"/>
      <c r="G121" s="175" t="s">
        <v>60</v>
      </c>
      <c r="L121" s="2"/>
    </row>
    <row r="122" spans="1:12" s="1" customFormat="1" x14ac:dyDescent="0.25">
      <c r="A122" s="48"/>
      <c r="B122" s="155" t="s">
        <v>106</v>
      </c>
      <c r="C122" s="156"/>
      <c r="D122" s="156"/>
      <c r="E122" s="156"/>
      <c r="F122" s="157"/>
      <c r="G122" s="65" t="s">
        <v>7</v>
      </c>
      <c r="L122" s="2"/>
    </row>
    <row r="123" spans="1:12" s="1" customFormat="1" x14ac:dyDescent="0.25">
      <c r="A123" s="65" t="s">
        <v>1</v>
      </c>
      <c r="B123" s="158" t="s">
        <v>107</v>
      </c>
      <c r="C123" s="159"/>
      <c r="D123" s="159"/>
      <c r="E123" s="159"/>
      <c r="F123" s="160"/>
      <c r="G123" s="83">
        <f>G33</f>
        <v>0</v>
      </c>
      <c r="L123" s="2"/>
    </row>
    <row r="124" spans="1:12" s="1" customFormat="1" x14ac:dyDescent="0.25">
      <c r="A124" s="65" t="s">
        <v>2</v>
      </c>
      <c r="B124" s="158" t="s">
        <v>108</v>
      </c>
      <c r="C124" s="159"/>
      <c r="D124" s="159"/>
      <c r="E124" s="159"/>
      <c r="F124" s="160"/>
      <c r="G124" s="83">
        <f>G69</f>
        <v>0</v>
      </c>
      <c r="L124" s="2"/>
    </row>
    <row r="125" spans="1:12" s="1" customFormat="1" x14ac:dyDescent="0.25">
      <c r="A125" s="65" t="s">
        <v>3</v>
      </c>
      <c r="B125" s="158" t="s">
        <v>109</v>
      </c>
      <c r="C125" s="159"/>
      <c r="D125" s="159"/>
      <c r="E125" s="159"/>
      <c r="F125" s="160"/>
      <c r="G125" s="83">
        <f>G79</f>
        <v>0</v>
      </c>
      <c r="L125" s="2"/>
    </row>
    <row r="126" spans="1:12" s="1" customFormat="1" x14ac:dyDescent="0.25">
      <c r="A126" s="65" t="s">
        <v>4</v>
      </c>
      <c r="B126" s="158" t="s">
        <v>110</v>
      </c>
      <c r="C126" s="159"/>
      <c r="D126" s="159"/>
      <c r="E126" s="159"/>
      <c r="F126" s="160"/>
      <c r="G126" s="83">
        <f>G101</f>
        <v>0</v>
      </c>
      <c r="L126" s="2"/>
    </row>
    <row r="127" spans="1:12" s="1" customFormat="1" x14ac:dyDescent="0.25">
      <c r="A127" s="65" t="s">
        <v>5</v>
      </c>
      <c r="B127" s="158" t="s">
        <v>111</v>
      </c>
      <c r="C127" s="159"/>
      <c r="D127" s="159"/>
      <c r="E127" s="159"/>
      <c r="F127" s="160"/>
      <c r="G127" s="83">
        <f>G109</f>
        <v>0</v>
      </c>
      <c r="L127" s="2"/>
    </row>
    <row r="128" spans="1:12" s="1" customFormat="1" x14ac:dyDescent="0.25">
      <c r="A128" s="155" t="s">
        <v>112</v>
      </c>
      <c r="B128" s="156"/>
      <c r="C128" s="156"/>
      <c r="D128" s="156"/>
      <c r="E128" s="156"/>
      <c r="F128" s="157"/>
      <c r="G128" s="83">
        <f>SUM(G123:G127)</f>
        <v>0</v>
      </c>
      <c r="L128" s="2"/>
    </row>
    <row r="129" spans="1:12" s="1" customFormat="1" x14ac:dyDescent="0.25">
      <c r="A129" s="65" t="s">
        <v>18</v>
      </c>
      <c r="B129" s="158" t="s">
        <v>113</v>
      </c>
      <c r="C129" s="159"/>
      <c r="D129" s="159"/>
      <c r="E129" s="159"/>
      <c r="F129" s="160"/>
      <c r="G129" s="83">
        <f>G119</f>
        <v>0</v>
      </c>
      <c r="L129" s="2"/>
    </row>
    <row r="130" spans="1:12" s="1" customFormat="1" x14ac:dyDescent="0.25">
      <c r="A130" s="161" t="s">
        <v>32</v>
      </c>
      <c r="B130" s="162"/>
      <c r="C130" s="162"/>
      <c r="D130" s="162"/>
      <c r="E130" s="162"/>
      <c r="F130" s="163"/>
      <c r="G130" s="84">
        <f>G128+G129</f>
        <v>0</v>
      </c>
      <c r="H130" s="107"/>
      <c r="L130" s="2"/>
    </row>
    <row r="131" spans="1:12" s="1" customFormat="1" ht="30" customHeight="1" x14ac:dyDescent="0.25">
      <c r="A131" s="164"/>
      <c r="B131" s="164"/>
      <c r="C131" s="164"/>
      <c r="D131" s="164"/>
      <c r="E131" s="164"/>
      <c r="F131" s="164"/>
      <c r="G131" s="164"/>
      <c r="L131" s="2"/>
    </row>
  </sheetData>
  <mergeCells count="129">
    <mergeCell ref="A1:G1"/>
    <mergeCell ref="A3:C3"/>
    <mergeCell ref="D3:G3"/>
    <mergeCell ref="A4:G4"/>
    <mergeCell ref="A5:G5"/>
    <mergeCell ref="A7:D7"/>
    <mergeCell ref="E7:G7"/>
    <mergeCell ref="A12:G12"/>
    <mergeCell ref="A13:C13"/>
    <mergeCell ref="D13:E13"/>
    <mergeCell ref="F13:G13"/>
    <mergeCell ref="A14:C14"/>
    <mergeCell ref="D14:E14"/>
    <mergeCell ref="F14:G14"/>
    <mergeCell ref="A8:D8"/>
    <mergeCell ref="E8:G8"/>
    <mergeCell ref="A9:D9"/>
    <mergeCell ref="E9:G9"/>
    <mergeCell ref="A10:D10"/>
    <mergeCell ref="E10:G10"/>
    <mergeCell ref="A23:F23"/>
    <mergeCell ref="A24:F24"/>
    <mergeCell ref="A26:G26"/>
    <mergeCell ref="B27:F27"/>
    <mergeCell ref="B28:F28"/>
    <mergeCell ref="B29:F29"/>
    <mergeCell ref="A16:G16"/>
    <mergeCell ref="A18:G18"/>
    <mergeCell ref="A19:G19"/>
    <mergeCell ref="A20:F20"/>
    <mergeCell ref="A21:F21"/>
    <mergeCell ref="A22:F22"/>
    <mergeCell ref="B37:F37"/>
    <mergeCell ref="B38:E38"/>
    <mergeCell ref="A40:E40"/>
    <mergeCell ref="A42:G42"/>
    <mergeCell ref="B30:F30"/>
    <mergeCell ref="B31:F31"/>
    <mergeCell ref="B32:F32"/>
    <mergeCell ref="A33:F33"/>
    <mergeCell ref="A35:G35"/>
    <mergeCell ref="A36:G36"/>
    <mergeCell ref="B49:E49"/>
    <mergeCell ref="B50:E50"/>
    <mergeCell ref="B51:E51"/>
    <mergeCell ref="A52:E52"/>
    <mergeCell ref="A54:G54"/>
    <mergeCell ref="B55:F55"/>
    <mergeCell ref="B43:E43"/>
    <mergeCell ref="B44:E44"/>
    <mergeCell ref="B45:E45"/>
    <mergeCell ref="B46:E46"/>
    <mergeCell ref="B47:E47"/>
    <mergeCell ref="B48:E48"/>
    <mergeCell ref="A62:F62"/>
    <mergeCell ref="A64:G64"/>
    <mergeCell ref="B65:F65"/>
    <mergeCell ref="B66:F66"/>
    <mergeCell ref="B67:F67"/>
    <mergeCell ref="B68:F68"/>
    <mergeCell ref="B56:E56"/>
    <mergeCell ref="B57:F57"/>
    <mergeCell ref="B58:F58"/>
    <mergeCell ref="B59:F59"/>
    <mergeCell ref="B60:F60"/>
    <mergeCell ref="B61:F61"/>
    <mergeCell ref="B76:E76"/>
    <mergeCell ref="B77:E77"/>
    <mergeCell ref="B78:E78"/>
    <mergeCell ref="A79:E79"/>
    <mergeCell ref="A81:G81"/>
    <mergeCell ref="A82:G82"/>
    <mergeCell ref="A69:F69"/>
    <mergeCell ref="A71:G71"/>
    <mergeCell ref="B72:F72"/>
    <mergeCell ref="B73:E73"/>
    <mergeCell ref="B74:E74"/>
    <mergeCell ref="B75:E75"/>
    <mergeCell ref="B89:E89"/>
    <mergeCell ref="A90:E90"/>
    <mergeCell ref="A92:G92"/>
    <mergeCell ref="B93:F93"/>
    <mergeCell ref="B94:F94"/>
    <mergeCell ref="A95:F95"/>
    <mergeCell ref="B83:F83"/>
    <mergeCell ref="B84:E84"/>
    <mergeCell ref="B85:E85"/>
    <mergeCell ref="B86:E86"/>
    <mergeCell ref="B87:E87"/>
    <mergeCell ref="B88:E88"/>
    <mergeCell ref="B104:F104"/>
    <mergeCell ref="B105:F105"/>
    <mergeCell ref="B106:F106"/>
    <mergeCell ref="B108:F108"/>
    <mergeCell ref="A109:F109"/>
    <mergeCell ref="A111:G111"/>
    <mergeCell ref="B107:F107"/>
    <mergeCell ref="A97:G97"/>
    <mergeCell ref="B98:F98"/>
    <mergeCell ref="B99:F99"/>
    <mergeCell ref="B100:F100"/>
    <mergeCell ref="A101:F101"/>
    <mergeCell ref="A103:G103"/>
    <mergeCell ref="B115:D115"/>
    <mergeCell ref="E115:F115"/>
    <mergeCell ref="B116:D116"/>
    <mergeCell ref="E116:F116"/>
    <mergeCell ref="B117:D117"/>
    <mergeCell ref="E117:F117"/>
    <mergeCell ref="B112:D112"/>
    <mergeCell ref="E112:F112"/>
    <mergeCell ref="B113:D113"/>
    <mergeCell ref="E113:F113"/>
    <mergeCell ref="B114:D114"/>
    <mergeCell ref="E114:F114"/>
    <mergeCell ref="A130:F130"/>
    <mergeCell ref="A131:G131"/>
    <mergeCell ref="B124:F124"/>
    <mergeCell ref="B125:F125"/>
    <mergeCell ref="B126:F126"/>
    <mergeCell ref="B127:F127"/>
    <mergeCell ref="A128:F128"/>
    <mergeCell ref="B129:F129"/>
    <mergeCell ref="B118:D118"/>
    <mergeCell ref="E118:F118"/>
    <mergeCell ref="A119:F119"/>
    <mergeCell ref="A121:G121"/>
    <mergeCell ref="B122:F122"/>
    <mergeCell ref="B123:F123"/>
  </mergeCells>
  <pageMargins left="0.51181102362204722" right="0.51181102362204722" top="0.78740157480314965" bottom="0.78740157480314965" header="0.31496062992125984" footer="0.31496062992125984"/>
  <pageSetup paperSize="9" scale="87" orientation="portrait" r:id="rId1"/>
  <rowBreaks count="2" manualBreakCount="2">
    <brk id="53" max="6" man="1"/>
    <brk id="109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RESUMO</vt:lpstr>
      <vt:lpstr>VIGI-DIURNO-ARMADO-12X36</vt:lpstr>
      <vt:lpstr>VIG-NOTURNO-ARMADO-12x36</vt:lpstr>
      <vt:lpstr>VIG-DIURNO-ARMADO-12x36-MOTORIZ</vt:lpstr>
      <vt:lpstr>VIGI-NOTURNO-ARMADO-12x36-MOTOR</vt:lpstr>
      <vt:lpstr>VIGILANCIA-DIURNO-ARMADA-44 HS</vt:lpstr>
      <vt:lpstr>RESUMO!Area_de_impressao</vt:lpstr>
      <vt:lpstr>'VIGI-DIURNO-ARMADO-12X36'!Area_de_impressao</vt:lpstr>
      <vt:lpstr>'VIGILANCIA-DIURNO-ARMADA-44 HS'!Area_de_impressao</vt:lpstr>
      <vt:lpstr>'VIGI-NOTURNO-ARMADO-12x36-MOTOR'!Area_de_impressao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2023-06-12T19:13:24Z</cp:lastPrinted>
  <dcterms:created xsi:type="dcterms:W3CDTF">2019-03-14T11:15:17Z</dcterms:created>
  <dcterms:modified xsi:type="dcterms:W3CDTF">2025-08-04T17:50:50Z</dcterms:modified>
</cp:coreProperties>
</file>